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serv002\FinAdmin\Accounting\All Companies\MM reports TBSG\2020\FSC\Q4\"/>
    </mc:Choice>
  </mc:AlternateContent>
  <xr:revisionPtr revIDLastSave="0" documentId="13_ncr:1_{00D2086B-3AFA-4AEE-88F9-54692B0EDFCE}" xr6:coauthVersionLast="46" xr6:coauthVersionMax="46" xr10:uidLastSave="{00000000-0000-0000-0000-000000000000}"/>
  <bookViews>
    <workbookView xWindow="-108" yWindow="-108" windowWidth="23256" windowHeight="12576" tabRatio="766" activeTab="6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6" sheetId="6" r:id="rId6"/>
    <sheet name="Exerpt 7" sheetId="7" r:id="rId7"/>
    <sheet name="Exerpt 8" sheetId="8" r:id="rId8"/>
    <sheet name="Exerpt 8 Bulgaria" sheetId="9" r:id="rId9"/>
    <sheet name="Exerpt 8 Serbia" sheetId="10" r:id="rId10"/>
    <sheet name="Exerpt 8 Montenegro" sheetId="11" r:id="rId11"/>
    <sheet name="Exerpt 8 Bosnia" sheetId="12" r:id="rId12"/>
    <sheet name="Exerpt 8 Slovenia" sheetId="13" r:id="rId13"/>
    <sheet name="Exerpt 8 Albania" sheetId="15" r:id="rId14"/>
    <sheet name="Exerpt 8 Macedonia" sheetId="14" r:id="rId15"/>
    <sheet name="Exerpt 8 Croatia" sheetId="16" r:id="rId16"/>
  </sheets>
  <externalReferences>
    <externalReference r:id="rId17"/>
  </externalReferences>
  <definedNames>
    <definedName name="_consolidation">[1]Nomenklaturi!$A$1:$A$2</definedName>
    <definedName name="_xlnm._FilterDatabase" localSheetId="1" hidden="1">'1-Balance Sheet'!$A$8:$R$95</definedName>
    <definedName name="_xlnm._FilterDatabase" localSheetId="2" hidden="1">'2 - Income Statement'!$A$9:$U$45</definedName>
    <definedName name="_xlnm._FilterDatabase" localSheetId="3" hidden="1">'3 - Cash Flow Statement'!$A$9:$I$48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6" l="1"/>
  <c r="G27" i="16"/>
  <c r="I27" i="16" s="1"/>
  <c r="F27" i="16"/>
  <c r="E27" i="16"/>
  <c r="D27" i="16"/>
  <c r="C27" i="16"/>
  <c r="I26" i="16"/>
  <c r="I25" i="16"/>
  <c r="I24" i="16"/>
  <c r="I23" i="16"/>
  <c r="I22" i="16"/>
  <c r="I21" i="16"/>
  <c r="I20" i="16"/>
  <c r="H18" i="16"/>
  <c r="G18" i="16"/>
  <c r="F18" i="16"/>
  <c r="I18" i="16" s="1"/>
  <c r="E18" i="16"/>
  <c r="D18" i="16"/>
  <c r="C18" i="16"/>
  <c r="I17" i="16"/>
  <c r="I16" i="16"/>
  <c r="I15" i="16"/>
  <c r="I14" i="16"/>
  <c r="I13" i="16"/>
  <c r="H27" i="15"/>
  <c r="G27" i="15"/>
  <c r="I27" i="15" s="1"/>
  <c r="F27" i="15"/>
  <c r="E27" i="15"/>
  <c r="D27" i="15"/>
  <c r="C27" i="15"/>
  <c r="I26" i="15"/>
  <c r="I25" i="15"/>
  <c r="I24" i="15"/>
  <c r="I23" i="15"/>
  <c r="I22" i="15"/>
  <c r="I21" i="15"/>
  <c r="I20" i="15"/>
  <c r="H18" i="15"/>
  <c r="G18" i="15"/>
  <c r="F18" i="15"/>
  <c r="E18" i="15"/>
  <c r="D18" i="15"/>
  <c r="C18" i="15"/>
  <c r="I17" i="15"/>
  <c r="I16" i="15"/>
  <c r="I15" i="15"/>
  <c r="I14" i="15"/>
  <c r="I13" i="15"/>
  <c r="I27" i="14"/>
  <c r="H27" i="14"/>
  <c r="G27" i="14"/>
  <c r="F27" i="14"/>
  <c r="E27" i="14"/>
  <c r="D27" i="14"/>
  <c r="C27" i="14"/>
  <c r="I26" i="14"/>
  <c r="I25" i="14"/>
  <c r="I24" i="14"/>
  <c r="I23" i="14"/>
  <c r="I22" i="14"/>
  <c r="I21" i="14"/>
  <c r="I20" i="14"/>
  <c r="H18" i="14"/>
  <c r="G18" i="14"/>
  <c r="F18" i="14"/>
  <c r="E18" i="14"/>
  <c r="D18" i="14"/>
  <c r="C18" i="14"/>
  <c r="I17" i="14"/>
  <c r="I16" i="14"/>
  <c r="I15" i="14"/>
  <c r="I14" i="14"/>
  <c r="I13" i="14"/>
  <c r="H27" i="13"/>
  <c r="G27" i="13"/>
  <c r="F27" i="13"/>
  <c r="I27" i="13" s="1"/>
  <c r="E27" i="13"/>
  <c r="D27" i="13"/>
  <c r="C27" i="13"/>
  <c r="I26" i="13"/>
  <c r="I25" i="13"/>
  <c r="I24" i="13"/>
  <c r="I23" i="13"/>
  <c r="I22" i="13"/>
  <c r="I21" i="13"/>
  <c r="I20" i="13"/>
  <c r="H18" i="13"/>
  <c r="G18" i="13"/>
  <c r="F18" i="13"/>
  <c r="E18" i="13"/>
  <c r="D18" i="13"/>
  <c r="C18" i="13"/>
  <c r="I17" i="13"/>
  <c r="I16" i="13"/>
  <c r="I15" i="13"/>
  <c r="I14" i="13"/>
  <c r="I13" i="13"/>
  <c r="H27" i="12"/>
  <c r="G27" i="12"/>
  <c r="F27" i="12"/>
  <c r="I27" i="12" s="1"/>
  <c r="E27" i="12"/>
  <c r="D27" i="12"/>
  <c r="C27" i="12"/>
  <c r="I26" i="12"/>
  <c r="I25" i="12"/>
  <c r="I24" i="12"/>
  <c r="I23" i="12"/>
  <c r="I22" i="12"/>
  <c r="I21" i="12"/>
  <c r="I20" i="12"/>
  <c r="H18" i="12"/>
  <c r="G18" i="12"/>
  <c r="F18" i="12"/>
  <c r="I18" i="12" s="1"/>
  <c r="E18" i="12"/>
  <c r="D18" i="12"/>
  <c r="C18" i="12"/>
  <c r="I17" i="12"/>
  <c r="I16" i="12"/>
  <c r="I15" i="12"/>
  <c r="I14" i="12"/>
  <c r="I13" i="12"/>
  <c r="H27" i="11"/>
  <c r="G27" i="11"/>
  <c r="I27" i="11" s="1"/>
  <c r="F27" i="1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I18" i="11" s="1"/>
  <c r="E18" i="11"/>
  <c r="D18" i="11"/>
  <c r="C18" i="11"/>
  <c r="I17" i="11"/>
  <c r="I16" i="11"/>
  <c r="I15" i="11"/>
  <c r="I14" i="11"/>
  <c r="I13" i="11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I18" i="10" s="1"/>
  <c r="G18" i="10"/>
  <c r="F18" i="10"/>
  <c r="E18" i="10"/>
  <c r="D18" i="10"/>
  <c r="C18" i="10"/>
  <c r="I17" i="10"/>
  <c r="I16" i="10"/>
  <c r="I15" i="10"/>
  <c r="I14" i="10"/>
  <c r="I13" i="10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I18" i="9" s="1"/>
  <c r="E18" i="9"/>
  <c r="D18" i="9"/>
  <c r="C18" i="9"/>
  <c r="I17" i="9"/>
  <c r="I16" i="9"/>
  <c r="I15" i="9"/>
  <c r="I14" i="9"/>
  <c r="I13" i="9"/>
  <c r="F106" i="7"/>
  <c r="F105" i="7"/>
  <c r="I18" i="5"/>
  <c r="H27" i="8"/>
  <c r="G27" i="8"/>
  <c r="F27" i="8"/>
  <c r="I27" i="8" s="1"/>
  <c r="E27" i="8"/>
  <c r="D27" i="8"/>
  <c r="C27" i="8"/>
  <c r="I26" i="8"/>
  <c r="I25" i="8"/>
  <c r="I24" i="8"/>
  <c r="I23" i="8"/>
  <c r="I22" i="8"/>
  <c r="I21" i="8"/>
  <c r="I20" i="8"/>
  <c r="H18" i="8"/>
  <c r="I18" i="8" s="1"/>
  <c r="G18" i="8"/>
  <c r="F18" i="8"/>
  <c r="E18" i="8"/>
  <c r="D18" i="8"/>
  <c r="C18" i="8"/>
  <c r="I17" i="8"/>
  <c r="I16" i="8"/>
  <c r="I15" i="8"/>
  <c r="I14" i="8"/>
  <c r="I13" i="8"/>
  <c r="E106" i="7"/>
  <c r="D106" i="7"/>
  <c r="C106" i="7"/>
  <c r="E94" i="7"/>
  <c r="C91" i="7"/>
  <c r="E89" i="7"/>
  <c r="E87" i="7"/>
  <c r="E85" i="7"/>
  <c r="E84" i="7"/>
  <c r="E83" i="7"/>
  <c r="E82" i="7"/>
  <c r="E81" i="7"/>
  <c r="D81" i="7"/>
  <c r="C81" i="7"/>
  <c r="E80" i="7"/>
  <c r="E78" i="7"/>
  <c r="C76" i="7"/>
  <c r="E75" i="7"/>
  <c r="E74" i="7"/>
  <c r="D72" i="7"/>
  <c r="C72" i="7"/>
  <c r="E69" i="7"/>
  <c r="E65" i="7"/>
  <c r="E64" i="7"/>
  <c r="E63" i="7"/>
  <c r="E62" i="7"/>
  <c r="E61" i="7"/>
  <c r="E60" i="7"/>
  <c r="E59" i="7"/>
  <c r="C57" i="7"/>
  <c r="D57" i="7"/>
  <c r="E56" i="7"/>
  <c r="E55" i="7"/>
  <c r="D54" i="7"/>
  <c r="E54" i="7" s="1"/>
  <c r="D53" i="7"/>
  <c r="D67" i="7" s="1"/>
  <c r="C53" i="7"/>
  <c r="E42" i="7"/>
  <c r="E41" i="7"/>
  <c r="E40" i="7"/>
  <c r="E38" i="7"/>
  <c r="E37" i="7"/>
  <c r="E36" i="7"/>
  <c r="C34" i="7"/>
  <c r="E33" i="7"/>
  <c r="E32" i="7"/>
  <c r="E28" i="7"/>
  <c r="E26" i="7"/>
  <c r="C25" i="7"/>
  <c r="E22" i="7"/>
  <c r="E21" i="7"/>
  <c r="C20" i="7"/>
  <c r="E19" i="7"/>
  <c r="E18" i="7"/>
  <c r="E17" i="7"/>
  <c r="D17" i="7"/>
  <c r="C17" i="7"/>
  <c r="E16" i="7"/>
  <c r="D15" i="7"/>
  <c r="E15" i="7" s="1"/>
  <c r="D14" i="7"/>
  <c r="D12" i="7" s="1"/>
  <c r="D20" i="7" s="1"/>
  <c r="E13" i="7"/>
  <c r="C12" i="7"/>
  <c r="E10" i="7"/>
  <c r="R41" i="6"/>
  <c r="O41" i="6"/>
  <c r="H41" i="6"/>
  <c r="K41" i="6" s="1"/>
  <c r="S41" i="6" s="1"/>
  <c r="O39" i="6"/>
  <c r="R39" i="6" s="1"/>
  <c r="H39" i="6"/>
  <c r="K39" i="6" s="1"/>
  <c r="S39" i="6" s="1"/>
  <c r="O38" i="6"/>
  <c r="R38" i="6" s="1"/>
  <c r="H38" i="6"/>
  <c r="K38" i="6" s="1"/>
  <c r="S38" i="6" s="1"/>
  <c r="O37" i="6"/>
  <c r="R37" i="6" s="1"/>
  <c r="K37" i="6"/>
  <c r="H37" i="6"/>
  <c r="O36" i="6"/>
  <c r="R36" i="6" s="1"/>
  <c r="H36" i="6"/>
  <c r="K36" i="6" s="1"/>
  <c r="O35" i="6"/>
  <c r="R35" i="6" s="1"/>
  <c r="H35" i="6"/>
  <c r="K35" i="6" s="1"/>
  <c r="Q34" i="6"/>
  <c r="P34" i="6"/>
  <c r="P40" i="6" s="1"/>
  <c r="O34" i="6"/>
  <c r="R34" i="6" s="1"/>
  <c r="N34" i="6"/>
  <c r="M34" i="6"/>
  <c r="L34" i="6"/>
  <c r="J34" i="6"/>
  <c r="J40" i="6" s="1"/>
  <c r="I34" i="6"/>
  <c r="G34" i="6"/>
  <c r="G40" i="6" s="1"/>
  <c r="F34" i="6"/>
  <c r="E34" i="6"/>
  <c r="O33" i="6"/>
  <c r="R33" i="6" s="1"/>
  <c r="H33" i="6"/>
  <c r="K33" i="6" s="1"/>
  <c r="O32" i="6"/>
  <c r="R32" i="6" s="1"/>
  <c r="H32" i="6"/>
  <c r="K32" i="6" s="1"/>
  <c r="S32" i="6" s="1"/>
  <c r="O31" i="6"/>
  <c r="R31" i="6" s="1"/>
  <c r="K31" i="6"/>
  <c r="H31" i="6"/>
  <c r="O30" i="6"/>
  <c r="R30" i="6" s="1"/>
  <c r="F29" i="6"/>
  <c r="Q29" i="6"/>
  <c r="P29" i="6"/>
  <c r="N29" i="6"/>
  <c r="N40" i="6" s="1"/>
  <c r="M29" i="6"/>
  <c r="M40" i="6" s="1"/>
  <c r="L29" i="6"/>
  <c r="L40" i="6" s="1"/>
  <c r="J29" i="6"/>
  <c r="I29" i="6"/>
  <c r="I40" i="6" s="1"/>
  <c r="G29" i="6"/>
  <c r="E29" i="6"/>
  <c r="Q27" i="6"/>
  <c r="P27" i="6"/>
  <c r="N27" i="6"/>
  <c r="M27" i="6"/>
  <c r="J27" i="6"/>
  <c r="I27" i="6"/>
  <c r="E27" i="6"/>
  <c r="O26" i="6"/>
  <c r="R26" i="6" s="1"/>
  <c r="H26" i="6"/>
  <c r="K26" i="6" s="1"/>
  <c r="O25" i="6"/>
  <c r="R25" i="6" s="1"/>
  <c r="H25" i="6"/>
  <c r="K25" i="6" s="1"/>
  <c r="O24" i="6"/>
  <c r="R24" i="6" s="1"/>
  <c r="G27" i="6"/>
  <c r="F27" i="6"/>
  <c r="O23" i="6"/>
  <c r="R23" i="6" s="1"/>
  <c r="K23" i="6"/>
  <c r="S23" i="6" s="1"/>
  <c r="H23" i="6"/>
  <c r="R22" i="6"/>
  <c r="O22" i="6"/>
  <c r="H22" i="6"/>
  <c r="K22" i="6" s="1"/>
  <c r="S22" i="6" s="1"/>
  <c r="O21" i="6"/>
  <c r="R21" i="6" s="1"/>
  <c r="H21" i="6"/>
  <c r="K21" i="6" s="1"/>
  <c r="O20" i="6"/>
  <c r="R20" i="6" s="1"/>
  <c r="H20" i="6"/>
  <c r="K20" i="6" s="1"/>
  <c r="Q19" i="6"/>
  <c r="P19" i="6"/>
  <c r="J19" i="6"/>
  <c r="I19" i="6"/>
  <c r="O18" i="6"/>
  <c r="R18" i="6" s="1"/>
  <c r="H18" i="6"/>
  <c r="K18" i="6" s="1"/>
  <c r="O17" i="6"/>
  <c r="R17" i="6" s="1"/>
  <c r="H17" i="6"/>
  <c r="K17" i="6" s="1"/>
  <c r="O16" i="6"/>
  <c r="R16" i="6" s="1"/>
  <c r="E19" i="6"/>
  <c r="O15" i="6"/>
  <c r="R15" i="6" s="1"/>
  <c r="H15" i="6"/>
  <c r="K15" i="6" s="1"/>
  <c r="S15" i="6" s="1"/>
  <c r="O14" i="6"/>
  <c r="R14" i="6" s="1"/>
  <c r="H14" i="6"/>
  <c r="K14" i="6" s="1"/>
  <c r="S14" i="6" s="1"/>
  <c r="N19" i="6"/>
  <c r="O13" i="6"/>
  <c r="R13" i="6" s="1"/>
  <c r="G19" i="6"/>
  <c r="G42" i="6" s="1"/>
  <c r="O12" i="6"/>
  <c r="R12" i="6" s="1"/>
  <c r="M19" i="6"/>
  <c r="M42" i="6" s="1"/>
  <c r="H12" i="6"/>
  <c r="K12" i="6" s="1"/>
  <c r="S12" i="6" s="1"/>
  <c r="F19" i="6"/>
  <c r="O11" i="6"/>
  <c r="R11" i="6" s="1"/>
  <c r="H11" i="6"/>
  <c r="K11" i="6" s="1"/>
  <c r="S11" i="6" s="1"/>
  <c r="L32" i="5"/>
  <c r="L31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M16" i="5"/>
  <c r="M30" i="5" s="1"/>
  <c r="M33" i="5" s="1"/>
  <c r="K16" i="5"/>
  <c r="K30" i="5" s="1"/>
  <c r="K33" i="5" s="1"/>
  <c r="J16" i="5"/>
  <c r="I16" i="5"/>
  <c r="H16" i="5"/>
  <c r="G16" i="5"/>
  <c r="F16" i="5"/>
  <c r="F30" i="5" s="1"/>
  <c r="F33" i="5" s="1"/>
  <c r="E16" i="5"/>
  <c r="E30" i="5" s="1"/>
  <c r="E33" i="5" s="1"/>
  <c r="D16" i="5"/>
  <c r="C16" i="5"/>
  <c r="G33" i="5"/>
  <c r="J30" i="5"/>
  <c r="J33" i="5" s="1"/>
  <c r="H30" i="5"/>
  <c r="H33" i="5" s="1"/>
  <c r="G30" i="5"/>
  <c r="D30" i="5"/>
  <c r="D33" i="5" s="1"/>
  <c r="I17" i="5"/>
  <c r="A6" i="5"/>
  <c r="A6" i="4"/>
  <c r="B39" i="5"/>
  <c r="B54" i="4"/>
  <c r="B52" i="3"/>
  <c r="D43" i="4"/>
  <c r="C43" i="4"/>
  <c r="D33" i="4"/>
  <c r="C33" i="4"/>
  <c r="D21" i="4"/>
  <c r="C21" i="4"/>
  <c r="H27" i="3"/>
  <c r="G27" i="3"/>
  <c r="H16" i="3"/>
  <c r="H31" i="3" s="1"/>
  <c r="H36" i="3" s="1"/>
  <c r="G16" i="3"/>
  <c r="D38" i="3"/>
  <c r="C38" i="3"/>
  <c r="D29" i="3"/>
  <c r="C29" i="3"/>
  <c r="D22" i="3"/>
  <c r="C22" i="3"/>
  <c r="H62" i="2"/>
  <c r="H72" i="2" s="1"/>
  <c r="H79" i="2" s="1"/>
  <c r="G62" i="2"/>
  <c r="G72" i="2" s="1"/>
  <c r="G79" i="2" s="1"/>
  <c r="H50" i="2"/>
  <c r="H56" i="2" s="1"/>
  <c r="G50" i="2"/>
  <c r="G56" i="2" s="1"/>
  <c r="H28" i="2"/>
  <c r="H34" i="2" s="1"/>
  <c r="G28" i="2"/>
  <c r="G34" i="2" s="1"/>
  <c r="H22" i="2"/>
  <c r="H26" i="2" s="1"/>
  <c r="G22" i="2"/>
  <c r="G26" i="2" s="1"/>
  <c r="H18" i="2"/>
  <c r="G18" i="2"/>
  <c r="D92" i="2"/>
  <c r="C92" i="2"/>
  <c r="D85" i="2"/>
  <c r="C85" i="2"/>
  <c r="D76" i="2"/>
  <c r="C76" i="2"/>
  <c r="D65" i="2"/>
  <c r="C65" i="2"/>
  <c r="S20" i="6" l="1"/>
  <c r="E40" i="6"/>
  <c r="Q40" i="6"/>
  <c r="Q42" i="6" s="1"/>
  <c r="S33" i="6"/>
  <c r="S21" i="6"/>
  <c r="F40" i="6"/>
  <c r="I42" i="6"/>
  <c r="P42" i="6"/>
  <c r="S35" i="6"/>
  <c r="I18" i="14"/>
  <c r="I18" i="15"/>
  <c r="I18" i="13"/>
  <c r="S25" i="6"/>
  <c r="S18" i="6"/>
  <c r="S17" i="6"/>
  <c r="I30" i="5"/>
  <c r="C44" i="4"/>
  <c r="C46" i="4" s="1"/>
  <c r="D44" i="4"/>
  <c r="D46" i="4" s="1"/>
  <c r="G31" i="3"/>
  <c r="G36" i="3" s="1"/>
  <c r="C31" i="3"/>
  <c r="D31" i="3"/>
  <c r="C36" i="3"/>
  <c r="D36" i="3"/>
  <c r="H37" i="3" s="1"/>
  <c r="H33" i="3"/>
  <c r="I33" i="5"/>
  <c r="H37" i="2"/>
  <c r="H95" i="2" s="1"/>
  <c r="C94" i="2"/>
  <c r="D94" i="2"/>
  <c r="C67" i="7"/>
  <c r="E57" i="7"/>
  <c r="F42" i="6"/>
  <c r="H27" i="6"/>
  <c r="K27" i="6" s="1"/>
  <c r="S36" i="6"/>
  <c r="D25" i="7"/>
  <c r="E27" i="7"/>
  <c r="E25" i="7" s="1"/>
  <c r="N42" i="6"/>
  <c r="H19" i="6"/>
  <c r="E42" i="6"/>
  <c r="J42" i="6"/>
  <c r="E96" i="7"/>
  <c r="O40" i="6"/>
  <c r="R40" i="6" s="1"/>
  <c r="S31" i="6"/>
  <c r="S37" i="6"/>
  <c r="E31" i="7"/>
  <c r="S26" i="6"/>
  <c r="H13" i="6"/>
  <c r="K13" i="6" s="1"/>
  <c r="S13" i="6" s="1"/>
  <c r="H34" i="6"/>
  <c r="K34" i="6" s="1"/>
  <c r="S34" i="6" s="1"/>
  <c r="E53" i="7"/>
  <c r="H24" i="6"/>
  <c r="K24" i="6" s="1"/>
  <c r="S24" i="6" s="1"/>
  <c r="L27" i="6"/>
  <c r="O27" i="6" s="1"/>
  <c r="R27" i="6" s="1"/>
  <c r="H30" i="6"/>
  <c r="K30" i="6" s="1"/>
  <c r="S30" i="6" s="1"/>
  <c r="E14" i="7"/>
  <c r="E12" i="7" s="1"/>
  <c r="E20" i="7" s="1"/>
  <c r="E92" i="7"/>
  <c r="L19" i="6"/>
  <c r="H16" i="6"/>
  <c r="K16" i="6" s="1"/>
  <c r="S16" i="6" s="1"/>
  <c r="O29" i="6"/>
  <c r="R29" i="6" s="1"/>
  <c r="E58" i="7"/>
  <c r="E73" i="7"/>
  <c r="E72" i="7" s="1"/>
  <c r="E88" i="7"/>
  <c r="E93" i="7"/>
  <c r="H29" i="6"/>
  <c r="K29" i="6" s="1"/>
  <c r="S29" i="6" s="1"/>
  <c r="E30" i="7"/>
  <c r="E66" i="7"/>
  <c r="E77" i="7"/>
  <c r="G37" i="2"/>
  <c r="G95" i="2" s="1"/>
  <c r="C30" i="5"/>
  <c r="L30" i="5" s="1"/>
  <c r="D33" i="3"/>
  <c r="S27" i="6" l="1"/>
  <c r="H40" i="6"/>
  <c r="K40" i="6" s="1"/>
  <c r="L33" i="5"/>
  <c r="G33" i="3"/>
  <c r="C33" i="3"/>
  <c r="G37" i="3"/>
  <c r="G42" i="3" s="1"/>
  <c r="G45" i="3" s="1"/>
  <c r="D42" i="3"/>
  <c r="H44" i="3" s="1"/>
  <c r="D37" i="3"/>
  <c r="H42" i="3" s="1"/>
  <c r="H45" i="3" s="1"/>
  <c r="C37" i="3"/>
  <c r="C42" i="3"/>
  <c r="G44" i="3" s="1"/>
  <c r="D34" i="7"/>
  <c r="E35" i="7"/>
  <c r="E34" i="7" s="1"/>
  <c r="H42" i="6"/>
  <c r="K19" i="6"/>
  <c r="E79" i="7"/>
  <c r="E76" i="7" s="1"/>
  <c r="E67" i="7"/>
  <c r="E91" i="7"/>
  <c r="D76" i="7"/>
  <c r="O19" i="6"/>
  <c r="L42" i="6"/>
  <c r="D91" i="7"/>
  <c r="S40" i="6"/>
  <c r="C33" i="5"/>
  <c r="D45" i="3" l="1"/>
  <c r="C45" i="3"/>
  <c r="D44" i="3"/>
  <c r="C44" i="3"/>
  <c r="K42" i="6"/>
  <c r="O42" i="6"/>
  <c r="R19" i="6"/>
  <c r="R42" i="6" s="1"/>
  <c r="D52" i="2"/>
  <c r="C52" i="2"/>
  <c r="D46" i="2"/>
  <c r="C46" i="2"/>
  <c r="D33" i="2"/>
  <c r="C33" i="2"/>
  <c r="D28" i="2"/>
  <c r="C28" i="2"/>
  <c r="D20" i="2"/>
  <c r="C20" i="2"/>
  <c r="C56" i="2" s="1"/>
  <c r="C95" i="2" s="1"/>
  <c r="A6" i="3"/>
  <c r="B103" i="2"/>
  <c r="A103" i="2"/>
  <c r="B101" i="2"/>
  <c r="A101" i="2"/>
  <c r="B99" i="2"/>
  <c r="A99" i="2"/>
  <c r="D56" i="2" l="1"/>
  <c r="D95" i="2" s="1"/>
  <c r="S19" i="6"/>
  <c r="S42" i="6" s="1"/>
  <c r="A6" i="2"/>
  <c r="C39" i="7" l="1"/>
  <c r="C44" i="7" s="1"/>
  <c r="D39" i="7"/>
  <c r="E95" i="7"/>
  <c r="C86" i="7"/>
  <c r="C97" i="7" s="1"/>
  <c r="C45" i="7" l="1"/>
  <c r="C98" i="7"/>
  <c r="E43" i="7"/>
  <c r="E39" i="7" s="1"/>
  <c r="E90" i="7"/>
  <c r="E86" i="7" s="1"/>
  <c r="E97" i="7" s="1"/>
  <c r="E98" i="7" s="1"/>
  <c r="D44" i="7"/>
  <c r="D45" i="7" s="1"/>
  <c r="E29" i="7"/>
  <c r="E44" i="7" l="1"/>
  <c r="E45" i="7" s="1"/>
  <c r="D86" i="7"/>
  <c r="D97" i="7" s="1"/>
  <c r="D98" i="7" s="1"/>
</calcChain>
</file>

<file path=xl/sharedStrings.xml><?xml version="1.0" encoding="utf-8"?>
<sst xmlns="http://schemas.openxmlformats.org/spreadsheetml/2006/main" count="1360" uniqueCount="838">
  <si>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</si>
  <si>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</si>
  <si>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</si>
  <si>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</si>
  <si>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</si>
  <si>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</si>
  <si>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</si>
  <si>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</si>
  <si>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</si>
  <si>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</si>
  <si>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</si>
  <si>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</si>
  <si>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</si>
  <si>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</si>
  <si>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</si>
  <si>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</si>
  <si>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</si>
  <si>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</si>
  <si>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</si>
  <si>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</si>
  <si>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</si>
  <si>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</si>
  <si>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</si>
  <si>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</si>
  <si>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</si>
  <si>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</si>
  <si>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</si>
  <si>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</si>
  <si>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</si>
  <si>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</si>
  <si>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</si>
  <si>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</si>
  <si>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</si>
  <si>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</si>
  <si>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</si>
  <si>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</si>
  <si>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</si>
  <si>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</si>
  <si>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</si>
  <si>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</si>
  <si>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</si>
  <si>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</si>
  <si>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</si>
  <si>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</si>
  <si>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</si>
  <si>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</si>
  <si>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</si>
  <si>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</si>
  <si>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</si>
  <si>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</si>
  <si>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</si>
  <si>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</si>
  <si>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</si>
  <si>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</si>
  <si>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</si>
  <si>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</si>
  <si>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</si>
  <si>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</si>
  <si>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</si>
  <si>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</si>
  <si>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</si>
  <si>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</si>
  <si>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</si>
  <si>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</si>
  <si>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</si>
  <si>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</si>
  <si>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</si>
  <si>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</si>
  <si>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</si>
  <si>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</si>
  <si>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</si>
  <si>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</si>
  <si>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</si>
  <si>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</si>
  <si>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</si>
  <si>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</si>
  <si>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</si>
  <si>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</si>
  <si>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</si>
  <si>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</si>
  <si>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</si>
  <si>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</si>
  <si>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</si>
  <si>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</si>
  <si>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</si>
  <si>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</si>
  <si>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</si>
  <si>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</si>
  <si>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</si>
  <si>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</si>
  <si>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</si>
  <si>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</si>
  <si>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</si>
  <si>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</si>
  <si>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</si>
  <si>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</si>
  <si>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</si>
  <si>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</si>
  <si>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</si>
  <si>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</si>
  <si>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</si>
  <si>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</si>
  <si>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</si>
  <si>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</si>
  <si>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</si>
  <si>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</si>
  <si>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</si>
  <si>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</si>
  <si>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</si>
  <si>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</si>
  <si>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</si>
  <si>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</si>
  <si>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</si>
  <si>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</si>
  <si>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</si>
  <si>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</si>
  <si>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</si>
  <si>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</si>
  <si>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</si>
  <si>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</si>
  <si>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</si>
  <si>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</si>
  <si>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</si>
  <si>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</si>
  <si>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</si>
  <si>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</si>
  <si>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</si>
  <si>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</si>
  <si>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</si>
  <si>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</si>
  <si>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</si>
  <si>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</si>
  <si>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</si>
  <si>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</si>
  <si>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</si>
  <si>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</si>
  <si>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</si>
  <si>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</si>
  <si>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</si>
  <si>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</si>
  <si>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</si>
  <si>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</si>
  <si>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</si>
  <si>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</si>
  <si>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</si>
  <si>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</si>
  <si>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</si>
  <si>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</si>
  <si>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</si>
  <si>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</si>
  <si>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</si>
  <si>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</si>
  <si>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</si>
  <si>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</si>
  <si>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</si>
  <si>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</si>
  <si>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</si>
  <si>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</si>
  <si>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</si>
  <si>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</si>
  <si>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</si>
  <si>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</si>
  <si>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</si>
  <si>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</si>
  <si>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</si>
  <si>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</si>
  <si>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</si>
  <si>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</si>
  <si>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</si>
  <si>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</si>
  <si>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</si>
  <si>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</si>
  <si>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</si>
  <si>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</si>
  <si>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</si>
  <si>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</si>
  <si>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</si>
  <si>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</si>
  <si>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</si>
  <si>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</si>
  <si>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</si>
  <si>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</si>
  <si>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</si>
  <si>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</si>
  <si>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</si>
  <si>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</si>
  <si>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</si>
  <si>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</si>
  <si>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</si>
  <si>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</si>
  <si>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</si>
  <si>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</si>
  <si>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</si>
  <si>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</si>
  <si>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</si>
  <si>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</si>
  <si>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</si>
  <si>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</si>
  <si>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</si>
  <si>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</si>
  <si>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</si>
  <si>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</si>
  <si>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</si>
  <si>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</si>
  <si>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</si>
  <si>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</si>
  <si>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</si>
  <si>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</si>
  <si>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</si>
  <si>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</si>
  <si>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</si>
  <si>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</si>
  <si>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</si>
  <si>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</si>
  <si>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</si>
  <si>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</si>
  <si>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</si>
  <si>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</si>
  <si>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</si>
  <si>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</si>
  <si>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</si>
  <si>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</si>
  <si>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</si>
  <si>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</si>
  <si>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</si>
  <si>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</si>
  <si>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</si>
  <si>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</si>
  <si>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</si>
  <si>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</si>
  <si>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</si>
  <si>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</si>
  <si>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</si>
  <si>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</si>
  <si>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</si>
  <si>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</si>
  <si>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</si>
  <si>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</si>
  <si>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</si>
  <si>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</si>
  <si>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</si>
  <si>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</si>
  <si>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</si>
  <si>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</si>
  <si>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</si>
  <si>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</si>
  <si>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Public company</t>
  </si>
  <si>
    <t>Represented by:</t>
  </si>
  <si>
    <t>Way of representation:</t>
  </si>
  <si>
    <t>EXECUTIVE DIRECTOR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</si>
  <si>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</si>
  <si>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</si>
  <si>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</si>
  <si>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</si>
  <si>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</si>
  <si>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</si>
  <si>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</si>
  <si>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</si>
  <si>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</si>
  <si>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</si>
  <si>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</si>
  <si>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</si>
  <si>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</si>
  <si>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</si>
  <si>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</si>
  <si>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</si>
  <si>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</si>
  <si>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</si>
  <si>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</si>
  <si>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</si>
  <si>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</si>
  <si>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</si>
  <si>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7. Assets under construction</t>
  </si>
  <si>
    <t>8. Other</t>
  </si>
  <si>
    <t>Total property, plant and equipment</t>
  </si>
  <si>
    <t>II. Investment property</t>
  </si>
  <si>
    <t>IV. Intangible assets</t>
  </si>
  <si>
    <t>1. Rights of ownership</t>
  </si>
  <si>
    <t>2. Software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</si>
  <si>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</si>
  <si>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</si>
  <si>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</si>
  <si>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</si>
  <si>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</si>
  <si>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</si>
  <si>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</si>
  <si>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</si>
  <si>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</si>
  <si>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</si>
  <si>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</si>
  <si>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</si>
  <si>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</si>
  <si>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</si>
  <si>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</si>
  <si>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</si>
  <si>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</si>
  <si>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</si>
  <si>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</si>
  <si>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</si>
  <si>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</si>
  <si>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</si>
  <si>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</si>
  <si>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</si>
  <si>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</si>
  <si>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</si>
  <si>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TOTAL NON-CURRENT ASSETS</t>
  </si>
  <si>
    <t>B. CURRENT ASSETS</t>
  </si>
  <si>
    <t>I. Inventory</t>
  </si>
  <si>
    <t>1. Materials</t>
  </si>
  <si>
    <t>4. Work in progress</t>
  </si>
  <si>
    <t>Total inventory</t>
  </si>
  <si>
    <t>II. Receivables</t>
  </si>
  <si>
    <t>1. Related parties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</si>
  <si>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</si>
  <si>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</si>
  <si>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</si>
  <si>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</si>
  <si>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</si>
  <si>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</si>
  <si>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</si>
  <si>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</si>
  <si>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</si>
  <si>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</si>
  <si>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 xml:space="preserve">3. Other current financial assets </t>
  </si>
  <si>
    <t>Total current financial assets</t>
  </si>
  <si>
    <t>IV. Cash and cash equivalents</t>
  </si>
  <si>
    <t>1. Cash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</si>
  <si>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</si>
  <si>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</si>
  <si>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</si>
  <si>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</si>
  <si>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</si>
  <si>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</si>
  <si>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</si>
  <si>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</si>
  <si>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Ordinary shares</t>
  </si>
  <si>
    <t>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</si>
  <si>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</si>
  <si>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</si>
  <si>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</si>
  <si>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</si>
  <si>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</si>
  <si>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</si>
  <si>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</si>
  <si>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</si>
  <si>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</si>
  <si>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</si>
  <si>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</si>
  <si>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</si>
  <si>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</si>
  <si>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</si>
  <si>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</si>
  <si>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</si>
  <si>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</si>
  <si>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</si>
  <si>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</si>
  <si>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</si>
  <si>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</si>
  <si>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</si>
  <si>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3. Due under ZUNK</t>
  </si>
  <si>
    <t>5. Bonds</t>
  </si>
  <si>
    <t>Total long-term debt</t>
  </si>
  <si>
    <t>II. Other long-term liabilities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</si>
  <si>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</si>
  <si>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</si>
  <si>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</si>
  <si>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</si>
  <si>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</si>
  <si>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2. Short-term part of long-term loans</t>
  </si>
  <si>
    <t>3. Short-term payables</t>
  </si>
  <si>
    <t>related parties payables</t>
  </si>
  <si>
    <t>trade loans</t>
  </si>
  <si>
    <t>advance payments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</si>
  <si>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</si>
  <si>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</si>
  <si>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</si>
  <si>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</si>
  <si>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</si>
  <si>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</si>
  <si>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</si>
  <si>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</si>
  <si>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</si>
  <si>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</si>
  <si>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</si>
  <si>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</si>
  <si>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2. External services</t>
  </si>
  <si>
    <t>4. Salaries</t>
  </si>
  <si>
    <t>5. Social security</t>
  </si>
  <si>
    <t>8. Other expenses</t>
  </si>
  <si>
    <t>incl. impairment of assets</t>
  </si>
  <si>
    <t>incl. provisions</t>
  </si>
  <si>
    <t>II. Financial expenses</t>
  </si>
  <si>
    <t>1. Interest expenses</t>
  </si>
  <si>
    <t>2. Losses from operations with financial assets and instruments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</si>
  <si>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</si>
  <si>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</si>
  <si>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</si>
  <si>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</si>
  <si>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</si>
  <si>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</si>
  <si>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</si>
  <si>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</si>
  <si>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</si>
  <si>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</si>
  <si>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</si>
  <si>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</si>
  <si>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</si>
  <si>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</si>
  <si>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</si>
  <si>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</si>
  <si>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</si>
  <si>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3. Services</t>
  </si>
  <si>
    <t>Total net revenues from sale</t>
  </si>
  <si>
    <t>II. Revenues from financing for fixed assets</t>
  </si>
  <si>
    <t>incl. government grants</t>
  </si>
  <si>
    <t>III. Financial income</t>
  </si>
  <si>
    <t>1. Interest revenue</t>
  </si>
  <si>
    <t>3. Gains from operations with financial assets and instruments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</si>
  <si>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</si>
  <si>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</si>
  <si>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</si>
  <si>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</si>
  <si>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</si>
  <si>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</si>
  <si>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</si>
  <si>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</si>
  <si>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</si>
  <si>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</si>
  <si>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</si>
  <si>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</si>
  <si>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</si>
  <si>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</si>
  <si>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</si>
  <si>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</si>
  <si>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</si>
  <si>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</si>
  <si>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</si>
  <si>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</si>
  <si>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</si>
  <si>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</si>
  <si>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</si>
  <si>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</si>
  <si>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</si>
  <si>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</si>
  <si>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</si>
  <si>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</si>
  <si>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</si>
  <si>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</si>
  <si>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</si>
  <si>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</si>
  <si>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6. Purchase of investments</t>
  </si>
  <si>
    <t>7. Sale of investments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</si>
  <si>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</si>
  <si>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</si>
  <si>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</si>
  <si>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</si>
  <si>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</si>
  <si>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</si>
  <si>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</si>
  <si>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</si>
  <si>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</si>
  <si>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</si>
  <si>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</si>
  <si>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</si>
  <si>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</si>
  <si>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</si>
  <si>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</si>
  <si>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</si>
  <si>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</si>
  <si>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</si>
  <si>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</si>
  <si>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</si>
  <si>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</si>
  <si>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</si>
  <si>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</si>
  <si>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</si>
  <si>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</si>
  <si>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</si>
  <si>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</si>
  <si>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</si>
  <si>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</si>
  <si>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</si>
  <si>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</si>
  <si>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</si>
  <si>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</si>
  <si>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</si>
  <si>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</si>
  <si>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</si>
  <si>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</si>
  <si>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</si>
  <si>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</si>
  <si>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</si>
  <si>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</si>
  <si>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</si>
  <si>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</si>
  <si>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</si>
  <si>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</si>
  <si>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</si>
  <si>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</si>
  <si>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</si>
  <si>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</si>
  <si>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</si>
  <si>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</si>
  <si>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</si>
  <si>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</si>
  <si>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</si>
  <si>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</si>
  <si>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*(thousand BGN)</t>
  </si>
  <si>
    <t>EXCERPTS</t>
  </si>
  <si>
    <t>(consolidated)</t>
  </si>
  <si>
    <t>consolidated</t>
  </si>
  <si>
    <t>Telelink Business Services Group AD</t>
  </si>
  <si>
    <t xml:space="preserve">Ivan Zhitiyanov </t>
  </si>
  <si>
    <t>Vitosha region, v.a. Malinova dolina, 6 Panorama Sofia Str., 
Business Center Richhill, Block B, 2nd floor 
1766 Sofia</t>
  </si>
  <si>
    <t>+359 2 9882413</t>
  </si>
  <si>
    <t>IR-TBS@TELELINK.COM</t>
  </si>
  <si>
    <t>https://www.tbs.tech/</t>
  </si>
  <si>
    <t>x3news</t>
  </si>
  <si>
    <t>Jordanka  Klenovska</t>
  </si>
  <si>
    <t>Deputy Financial Director</t>
  </si>
  <si>
    <t>of Telelink Business Services Group AD</t>
  </si>
  <si>
    <t>UIC: 205744019</t>
  </si>
  <si>
    <t>3. Goods</t>
  </si>
  <si>
    <t>2. Production</t>
  </si>
  <si>
    <t>1.Corporate income tax</t>
  </si>
  <si>
    <t>2. Dividend income</t>
  </si>
  <si>
    <t>3. Loss from foreign currency operations</t>
  </si>
  <si>
    <t>4. Gain from foreign currency operations</t>
  </si>
  <si>
    <t>5. Interest received on loans granted</t>
  </si>
  <si>
    <t>6. Furniture and fittings</t>
  </si>
  <si>
    <t>III. Biological assets</t>
  </si>
  <si>
    <t>3. Capitalized development costs</t>
  </si>
  <si>
    <t>IX. Deferred Tax Assets</t>
  </si>
  <si>
    <t>5. Biological assets</t>
  </si>
  <si>
    <t>6. Other inventories</t>
  </si>
  <si>
    <t>2. Receivables from clients and suppliers</t>
  </si>
  <si>
    <t>2. Financial assets held for sale</t>
  </si>
  <si>
    <t>2. Cash on sight deposits</t>
  </si>
  <si>
    <t>Issued and paid-in capital</t>
  </si>
  <si>
    <t>Repurchased ordinary shares</t>
  </si>
  <si>
    <t>Repurchased preferred shares</t>
  </si>
  <si>
    <t>1. Profit (loss) from previous periods, incl.:</t>
  </si>
  <si>
    <t>2. Due to financial institutions</t>
  </si>
  <si>
    <t>6. Other long-term debt</t>
  </si>
  <si>
    <t>III. Deferred income</t>
  </si>
  <si>
    <t>1. Short-term borrowings from financial institutions</t>
  </si>
  <si>
    <t>payables to suppliers and clients</t>
  </si>
  <si>
    <t>personnel</t>
  </si>
  <si>
    <t>I. Operating expenses by nature</t>
  </si>
  <si>
    <t>3. Depreciation and amortization</t>
  </si>
  <si>
    <t>6. Net book value of assets sold (production excluded)</t>
  </si>
  <si>
    <t>7. Change in production and work in progress inventories</t>
  </si>
  <si>
    <t>Total operating expenses by nature:</t>
  </si>
  <si>
    <t>1. Production</t>
  </si>
  <si>
    <t>2. Goods</t>
  </si>
  <si>
    <t>8. Dividends received</t>
  </si>
  <si>
    <t>7 . Dividends paid</t>
  </si>
  <si>
    <t>Issue premium</t>
  </si>
  <si>
    <t>as of 31.12.2020</t>
  </si>
  <si>
    <t>NON-CURRENT ASSETS</t>
  </si>
  <si>
    <t>(individual)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</si>
  <si>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</si>
  <si>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</si>
  <si>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</si>
  <si>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</si>
  <si>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</si>
  <si>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</si>
  <si>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</si>
  <si>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</si>
  <si>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</si>
  <si>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</si>
  <si>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</si>
  <si>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</si>
  <si>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a</t>
  </si>
  <si>
    <t>I.</t>
  </si>
  <si>
    <t>Property, plant and equipment</t>
  </si>
  <si>
    <t>1.</t>
  </si>
  <si>
    <t>Land</t>
  </si>
  <si>
    <t>5-1001</t>
  </si>
  <si>
    <t>2.</t>
  </si>
  <si>
    <t>Buildings</t>
  </si>
  <si>
    <t>5-1002</t>
  </si>
  <si>
    <t>3.</t>
  </si>
  <si>
    <t>Machinery and equipment</t>
  </si>
  <si>
    <t>5-1003</t>
  </si>
  <si>
    <t>4.</t>
  </si>
  <si>
    <t>Facilities</t>
  </si>
  <si>
    <t>5-1004</t>
  </si>
  <si>
    <t>5.</t>
  </si>
  <si>
    <t>Vehicles</t>
  </si>
  <si>
    <t>5-1005</t>
  </si>
  <si>
    <t>6.</t>
  </si>
  <si>
    <t>Office fittings</t>
  </si>
  <si>
    <t>5-1007-1</t>
  </si>
  <si>
    <t>7.</t>
  </si>
  <si>
    <t>Assets under construction</t>
  </si>
  <si>
    <t>5-1007-2</t>
  </si>
  <si>
    <t>8.</t>
  </si>
  <si>
    <t>Other</t>
  </si>
  <si>
    <t>5-1007</t>
  </si>
  <si>
    <t>Total propety, plant and equipment</t>
  </si>
  <si>
    <t>5-1015</t>
  </si>
  <si>
    <t>II.</t>
  </si>
  <si>
    <t>Investment property</t>
  </si>
  <si>
    <t>5-1037</t>
  </si>
  <si>
    <t>III.</t>
  </si>
  <si>
    <t>Farm animals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</si>
  <si>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</si>
  <si>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</si>
  <si>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Intangible assets</t>
  </si>
  <si>
    <t>Rights of ownership</t>
  </si>
  <si>
    <t>5-1017</t>
  </si>
  <si>
    <t>Software</t>
  </si>
  <si>
    <t>5-1018</t>
  </si>
  <si>
    <t>R&amp;D expenses</t>
  </si>
  <si>
    <t>5-1019</t>
  </si>
  <si>
    <t>Other intangible assets</t>
  </si>
  <si>
    <t>5-1020</t>
  </si>
  <si>
    <t>5-1030</t>
  </si>
  <si>
    <t>V.</t>
  </si>
  <si>
    <t xml:space="preserve">Financial assets (excl. of long-term receivables)  
</t>
  </si>
  <si>
    <t>Share participations in:</t>
  </si>
  <si>
    <t>5-1032</t>
  </si>
  <si>
    <t>5-1033</t>
  </si>
  <si>
    <t>5-1034</t>
  </si>
  <si>
    <t>5-1035</t>
  </si>
  <si>
    <t>5-1036</t>
  </si>
  <si>
    <t>Long-term investment securities held to maturity</t>
  </si>
  <si>
    <t>5-1038</t>
  </si>
  <si>
    <t>5-1038-1</t>
  </si>
  <si>
    <t>bonds incl.</t>
  </si>
  <si>
    <t>5-1038-2</t>
  </si>
  <si>
    <t>municipality bonds</t>
  </si>
  <si>
    <t>5-1038-3</t>
  </si>
  <si>
    <t>5-1038-4</t>
  </si>
  <si>
    <t>Other financial assets</t>
  </si>
  <si>
    <t>5-1038-5</t>
  </si>
  <si>
    <t>Total financial assets</t>
  </si>
  <si>
    <t>5-1045</t>
  </si>
  <si>
    <t>VI.</t>
  </si>
  <si>
    <t>Goodwill</t>
  </si>
  <si>
    <t>5-1050</t>
  </si>
  <si>
    <t>Total ( I+ II+ III+ IV+V+VI)</t>
  </si>
  <si>
    <t>5-1060</t>
  </si>
  <si>
    <t>RECEIVABLES, PAYABLES AND PROVISIONS STATEMENT</t>
  </si>
  <si>
    <t>Code of the row</t>
  </si>
  <si>
    <t>Amount</t>
  </si>
  <si>
    <t>Level of liquidity</t>
  </si>
  <si>
    <t>up to 1 year</t>
  </si>
  <si>
    <t>over 1 year</t>
  </si>
  <si>
    <t>I. Unpaid capital</t>
  </si>
  <si>
    <t>6-2010</t>
  </si>
  <si>
    <t>II. Long-term trade and other receivables</t>
  </si>
  <si>
    <t>1. Related parties receivables, incl.:</t>
  </si>
  <si>
    <t>6-2021</t>
  </si>
  <si>
    <t xml:space="preserve">   - advance payments</t>
  </si>
  <si>
    <t>6-2022</t>
  </si>
  <si>
    <t xml:space="preserve">  - sale of assets and services</t>
  </si>
  <si>
    <t>6-2241</t>
  </si>
  <si>
    <t xml:space="preserve">   - other</t>
  </si>
  <si>
    <t>6-2023</t>
  </si>
  <si>
    <t>6-2024</t>
  </si>
  <si>
    <t>3. Other receivables, incl.:</t>
  </si>
  <si>
    <t>6-2026</t>
  </si>
  <si>
    <t xml:space="preserve">   - financial lease</t>
  </si>
  <si>
    <t>6-2027</t>
  </si>
  <si>
    <t>6-2029</t>
  </si>
  <si>
    <t>6-2020</t>
  </si>
  <si>
    <t>III. Tax assets</t>
  </si>
  <si>
    <t>Assets on deferred taxes</t>
  </si>
  <si>
    <t>6-2030</t>
  </si>
  <si>
    <t>IV. Short-term trade and other receivables</t>
  </si>
  <si>
    <t>6-2031</t>
  </si>
  <si>
    <t xml:space="preserve">   - advance loans</t>
  </si>
  <si>
    <t>6-2032</t>
  </si>
  <si>
    <t xml:space="preserve">  - sales</t>
  </si>
  <si>
    <t>6-2033</t>
  </si>
  <si>
    <t>6-2034</t>
  </si>
  <si>
    <t>2. Trade accounts receivable</t>
  </si>
  <si>
    <t>6-2035</t>
  </si>
  <si>
    <t>6-2036</t>
  </si>
  <si>
    <t>6-2037</t>
  </si>
  <si>
    <t>6-2039</t>
  </si>
  <si>
    <t>6. Adjudged receivables</t>
  </si>
  <si>
    <t>6-2040</t>
  </si>
  <si>
    <t>7. Taxes to be refunded, incl.:</t>
  </si>
  <si>
    <t>6-2041</t>
  </si>
  <si>
    <t xml:space="preserve"> - corporate tax</t>
  </si>
  <si>
    <t>6-2043</t>
  </si>
  <si>
    <t xml:space="preserve"> - VAT</t>
  </si>
  <si>
    <t>6-2044</t>
  </si>
  <si>
    <t xml:space="preserve"> - refundable tax temporary differences</t>
  </si>
  <si>
    <t>6-2045</t>
  </si>
  <si>
    <t xml:space="preserve"> - other taxes</t>
  </si>
  <si>
    <t>6-2046</t>
  </si>
  <si>
    <t>8. Other receivables, incl.:</t>
  </si>
  <si>
    <t>6-2047</t>
  </si>
  <si>
    <t xml:space="preserve"> - personnel receivables</t>
  </si>
  <si>
    <t>6-2048</t>
  </si>
  <si>
    <t xml:space="preserve"> - social security receivables</t>
  </si>
  <si>
    <t>6-2049</t>
  </si>
  <si>
    <t xml:space="preserve"> - claims receivables</t>
  </si>
  <si>
    <t>6-2050</t>
  </si>
  <si>
    <t xml:space="preserve"> - other</t>
  </si>
  <si>
    <t>6-2051</t>
  </si>
  <si>
    <t>Total short-term trade and other receivabls</t>
  </si>
  <si>
    <t>6-2060</t>
  </si>
  <si>
    <t>TOTAL RECEIVABLES (I+II+III+IV):</t>
  </si>
  <si>
    <t>6-2070</t>
  </si>
  <si>
    <t>B. LIABILITIES</t>
  </si>
  <si>
    <t>Aging</t>
  </si>
  <si>
    <t>1. Due to related parties, incl.:</t>
  </si>
  <si>
    <t>6-2111</t>
  </si>
  <si>
    <t xml:space="preserve"> - loans</t>
  </si>
  <si>
    <t>6-2112</t>
  </si>
  <si>
    <t xml:space="preserve"> - assets and services supplies</t>
  </si>
  <si>
    <t>6-2113</t>
  </si>
  <si>
    <t>6-2244</t>
  </si>
  <si>
    <t>2. Due to financial institutions, incl.:</t>
  </si>
  <si>
    <t>6-2114</t>
  </si>
  <si>
    <t xml:space="preserve"> -  banks, incl.:</t>
  </si>
  <si>
    <t>6-2115</t>
  </si>
  <si>
    <t xml:space="preserve">             - overdue</t>
  </si>
  <si>
    <t>6-2116</t>
  </si>
  <si>
    <t xml:space="preserve">   - financial institutions, incl.:</t>
  </si>
  <si>
    <t>6-2114-1</t>
  </si>
  <si>
    <t>6-2114-2</t>
  </si>
  <si>
    <t>3. ZUNK bonds</t>
  </si>
  <si>
    <t>6-2123-1</t>
  </si>
  <si>
    <t>6-2118</t>
  </si>
  <si>
    <t>6-2120</t>
  </si>
  <si>
    <t>6. Other long-term debts, incl.:</t>
  </si>
  <si>
    <t>6-2123</t>
  </si>
  <si>
    <t>6-2124</t>
  </si>
  <si>
    <t>6-2130</t>
  </si>
  <si>
    <t>II. Tax liabilities</t>
  </si>
  <si>
    <t>Liabilities on deferred taxes</t>
  </si>
  <si>
    <t>6-2122</t>
  </si>
  <si>
    <t>III. Trade and other payables</t>
  </si>
  <si>
    <t>1. Related parties payables, incl.:</t>
  </si>
  <si>
    <t>6-2141</t>
  </si>
  <si>
    <t xml:space="preserve"> - assets and services supplied</t>
  </si>
  <si>
    <t>6-2142</t>
  </si>
  <si>
    <t xml:space="preserve"> - dividends</t>
  </si>
  <si>
    <t>6-2143</t>
  </si>
  <si>
    <t>-other</t>
  </si>
  <si>
    <t>6-2143-1</t>
  </si>
  <si>
    <t>2. Short-term borrowings, incl.:</t>
  </si>
  <si>
    <t>6-2144</t>
  </si>
  <si>
    <t xml:space="preserve"> - banks, incl.:</t>
  </si>
  <si>
    <t>6-2145</t>
  </si>
  <si>
    <t xml:space="preserve">      - overdue</t>
  </si>
  <si>
    <t>6-2146</t>
  </si>
  <si>
    <t xml:space="preserve"> - financial institutions, incl.:</t>
  </si>
  <si>
    <t>6-2144-1</t>
  </si>
  <si>
    <t xml:space="preserve">             - overdue </t>
  </si>
  <si>
    <t>6-2144-2</t>
  </si>
  <si>
    <t>3. Short-term part of long-term loans</t>
  </si>
  <si>
    <t>6-2161-1</t>
  </si>
  <si>
    <t xml:space="preserve"> - ZUNK</t>
  </si>
  <si>
    <t>6-2161-2</t>
  </si>
  <si>
    <t xml:space="preserve"> - bonds</t>
  </si>
  <si>
    <t>6-2161-3</t>
  </si>
  <si>
    <t xml:space="preserve"> - long-term loans</t>
  </si>
  <si>
    <t>6-2161-4</t>
  </si>
  <si>
    <t xml:space="preserve"> - other </t>
  </si>
  <si>
    <t>6-2161-5</t>
  </si>
  <si>
    <t>4. Short-term payables</t>
  </si>
  <si>
    <t>6-2148</t>
  </si>
  <si>
    <t>Trade loans</t>
  </si>
  <si>
    <t>6-2147</t>
  </si>
  <si>
    <t>Trade accounts payable</t>
  </si>
  <si>
    <t>6-2149</t>
  </si>
  <si>
    <t>Advance payments</t>
  </si>
  <si>
    <t>6-2150</t>
  </si>
  <si>
    <t>Salaries payable</t>
  </si>
  <si>
    <t>6-2151</t>
  </si>
  <si>
    <t>Taxes payable, incl.:</t>
  </si>
  <si>
    <t>6-2152</t>
  </si>
  <si>
    <t>6-2154</t>
  </si>
  <si>
    <t>6-2155</t>
  </si>
  <si>
    <t>6-2156</t>
  </si>
  <si>
    <t>Social security payable</t>
  </si>
  <si>
    <t>6-2157</t>
  </si>
  <si>
    <t>5. Other</t>
  </si>
  <si>
    <t>6-2161</t>
  </si>
  <si>
    <t>6-2170</t>
  </si>
  <si>
    <t>TOTAL PAYABLES</t>
  </si>
  <si>
    <t>6-2180</t>
  </si>
  <si>
    <t>C. PROVISIONS</t>
  </si>
  <si>
    <t>In the beginning of the year</t>
  </si>
  <si>
    <t>Increase</t>
  </si>
  <si>
    <t>Decrease</t>
  </si>
  <si>
    <t>1.  Provisions for legal payables</t>
  </si>
  <si>
    <t>6-2210</t>
  </si>
  <si>
    <t>2.  Provisions for constructive payables</t>
  </si>
  <si>
    <t>6-2220</t>
  </si>
  <si>
    <t>3. Other provisions</t>
  </si>
  <si>
    <t>6-2230</t>
  </si>
  <si>
    <t>Total (1+2+3):</t>
  </si>
  <si>
    <t>6-2240</t>
  </si>
  <si>
    <t>SECURITIES</t>
  </si>
  <si>
    <t>Type and number of securities</t>
  </si>
  <si>
    <t>Value of secruties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</si>
  <si>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</si>
  <si>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</si>
  <si>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</si>
  <si>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</si>
  <si>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</si>
  <si>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</si>
  <si>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</si>
  <si>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</si>
  <si>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7-3031</t>
  </si>
  <si>
    <t>2. Bond, incl.:</t>
  </si>
  <si>
    <t>7-3035</t>
  </si>
  <si>
    <t>7-3035-1</t>
  </si>
  <si>
    <t>3. Treasury bonds</t>
  </si>
  <si>
    <t>7-3036</t>
  </si>
  <si>
    <t>7-3039</t>
  </si>
  <si>
    <t>Total non-current financial assets in securities:</t>
  </si>
  <si>
    <t>7-3040</t>
  </si>
  <si>
    <t>II. Current financial assets in securities</t>
  </si>
  <si>
    <t>7-3001</t>
  </si>
  <si>
    <t>2. Own shares repurchased</t>
  </si>
  <si>
    <t>7-3005</t>
  </si>
  <si>
    <t xml:space="preserve">3. Bonds </t>
  </si>
  <si>
    <t>7-3006</t>
  </si>
  <si>
    <t>4. Own bonds repurchased</t>
  </si>
  <si>
    <t>7-3007</t>
  </si>
  <si>
    <t>5. Treasury bonds</t>
  </si>
  <si>
    <t>7-3008</t>
  </si>
  <si>
    <t>6. Derivatives and other financial instruments</t>
  </si>
  <si>
    <t>7-3010-1</t>
  </si>
  <si>
    <t xml:space="preserve">7. Other </t>
  </si>
  <si>
    <t>7-3010</t>
  </si>
  <si>
    <t>Total current financial assets in securities:</t>
  </si>
  <si>
    <t>7-3020</t>
  </si>
  <si>
    <t xml:space="preserve">consolidated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</si>
</sst>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/yyyy\ &quot;г.&quot;;@"/>
    <numFmt numFmtId="165" formatCode="[$-2409]mmmm\ dd\,\ yyyy;@"/>
    <numFmt numFmtId="166" formatCode="_-* #,##0.00\ _л_в_-;\-* #,##0.00\ _л_в_-;_-* &quot;-&quot;??\ _л_в_-;_-@_-"/>
    <numFmt numFmtId="167" formatCode="_-* #,##0.00\ _л_в_._-;\-* #,##0.00\ _л_в_._-;_-* &quot;-&quot;??\ _л_в_._-;_-@_-"/>
    <numFmt numFmtId="168" formatCode="_-* #,##0.00\ &quot;лв&quot;_-;\-* #,##0.00\ &quot;лв&quot;_-;_-* &quot;-&quot;??\ &quot;лв&quot;_-;_-@_-"/>
  </numFmts>
  <fonts count="24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sz val="12"/>
      <color indexed="1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6" fontId="13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</cellStyleXfs>
  <cellXfs count="703">
    <xf numFmtId="0" fontId="0" fillId="0" borderId="0" xfId="0"/>
    <xf numFmtId="0" fontId="18" fillId="0" borderId="0" xfId="0" applyFont="1" applyProtection="1"/>
    <xf numFmtId="0" fontId="2" fillId="0" borderId="1" xfId="5" applyFont="1" applyBorder="1" applyAlignment="1" applyProtection="1">
      <alignment horizontal="center" vertical="center"/>
    </xf>
    <xf numFmtId="0" fontId="2" fillId="0" borderId="2" xfId="5" applyFont="1" applyBorder="1" applyAlignment="1" applyProtection="1">
      <alignment horizontal="center" vertical="top" wrapText="1"/>
    </xf>
    <xf numFmtId="0" fontId="3" fillId="0" borderId="0" xfId="5" applyFont="1" applyAlignment="1" applyProtection="1">
      <alignment vertical="top"/>
    </xf>
    <xf numFmtId="3" fontId="3" fillId="0" borderId="2" xfId="5" applyNumberFormat="1" applyFont="1" applyBorder="1" applyAlignment="1" applyProtection="1">
      <alignment vertical="top" wrapText="1"/>
    </xf>
    <xf numFmtId="3" fontId="3" fillId="0" borderId="3" xfId="5" applyNumberFormat="1" applyFont="1" applyBorder="1" applyAlignment="1" applyProtection="1">
      <alignment vertical="top" wrapText="1"/>
    </xf>
    <xf numFmtId="49" fontId="2" fillId="2" borderId="2" xfId="5" applyNumberFormat="1" applyFont="1" applyFill="1" applyBorder="1" applyAlignment="1" applyProtection="1">
      <alignment horizontal="right" vertical="top" wrapText="1"/>
    </xf>
    <xf numFmtId="3" fontId="3" fillId="2" borderId="2" xfId="4" applyNumberFormat="1" applyFont="1" applyFill="1" applyBorder="1" applyAlignment="1" applyProtection="1">
      <alignment vertical="top" wrapText="1"/>
    </xf>
    <xf numFmtId="3" fontId="3" fillId="2" borderId="3" xfId="4" applyNumberFormat="1" applyFont="1" applyFill="1" applyBorder="1" applyAlignment="1" applyProtection="1">
      <alignment vertical="top" wrapText="1"/>
    </xf>
    <xf numFmtId="0" fontId="7" fillId="3" borderId="4" xfId="5" applyFont="1" applyFill="1" applyBorder="1" applyAlignment="1" applyProtection="1">
      <alignment vertical="top" wrapText="1"/>
    </xf>
    <xf numFmtId="0" fontId="3" fillId="0" borderId="5" xfId="5" applyFont="1" applyBorder="1" applyAlignment="1" applyProtection="1">
      <alignment horizontal="right"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6" xfId="5" applyNumberFormat="1" applyFont="1" applyBorder="1" applyAlignment="1" applyProtection="1">
      <alignment vertical="top" wrapText="1"/>
    </xf>
    <xf numFmtId="0" fontId="3" fillId="2" borderId="5" xfId="4" applyFont="1" applyFill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 wrapText="1"/>
    </xf>
    <xf numFmtId="3" fontId="3" fillId="2" borderId="6" xfId="4" applyNumberFormat="1" applyFont="1" applyFill="1" applyBorder="1" applyAlignment="1" applyProtection="1">
      <alignment vertical="top" wrapText="1"/>
    </xf>
    <xf numFmtId="0" fontId="8" fillId="3" borderId="4" xfId="5" applyFont="1" applyFill="1" applyBorder="1" applyAlignment="1" applyProtection="1">
      <alignment vertical="top" wrapText="1"/>
    </xf>
    <xf numFmtId="49" fontId="3" fillId="0" borderId="5" xfId="5" applyNumberFormat="1" applyFont="1" applyBorder="1" applyAlignment="1" applyProtection="1">
      <alignment horizontal="right" vertical="top" wrapText="1"/>
    </xf>
    <xf numFmtId="3" fontId="3" fillId="4" borderId="5" xfId="5" applyNumberFormat="1" applyFont="1" applyFill="1" applyBorder="1" applyAlignment="1" applyProtection="1">
      <alignment vertical="top"/>
      <protection locked="0"/>
    </xf>
    <xf numFmtId="3" fontId="3" fillId="4" borderId="6" xfId="5" applyNumberFormat="1" applyFont="1" applyFill="1" applyBorder="1" applyAlignment="1" applyProtection="1">
      <alignment vertical="top"/>
      <protection locked="0"/>
    </xf>
    <xf numFmtId="1" fontId="3" fillId="0" borderId="5" xfId="5" applyNumberFormat="1" applyFont="1" applyBorder="1" applyAlignment="1" applyProtection="1">
      <alignment horizontal="right" vertical="top" wrapText="1"/>
    </xf>
    <xf numFmtId="49" fontId="3" fillId="0" borderId="5" xfId="5" applyNumberFormat="1" applyFont="1" applyFill="1" applyBorder="1" applyAlignment="1" applyProtection="1">
      <alignment horizontal="right" vertical="top" wrapText="1"/>
    </xf>
    <xf numFmtId="1" fontId="9" fillId="0" borderId="5" xfId="5" applyNumberFormat="1" applyFont="1" applyBorder="1" applyAlignment="1" applyProtection="1">
      <alignment horizontal="right" vertical="center" wrapText="1"/>
    </xf>
    <xf numFmtId="1" fontId="9" fillId="0" borderId="5" xfId="5" applyNumberFormat="1" applyFont="1" applyBorder="1" applyAlignment="1" applyProtection="1">
      <alignment horizontal="right" vertical="top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6" xfId="4" applyNumberFormat="1" applyFont="1" applyBorder="1" applyAlignment="1" applyProtection="1">
      <alignment vertical="top" wrapText="1"/>
    </xf>
    <xf numFmtId="49" fontId="9" fillId="0" borderId="5" xfId="5" applyNumberFormat="1" applyFont="1" applyBorder="1" applyAlignment="1" applyProtection="1">
      <alignment horizontal="right" vertical="top" wrapText="1"/>
    </xf>
    <xf numFmtId="3" fontId="9" fillId="0" borderId="5" xfId="5" applyNumberFormat="1" applyFont="1" applyBorder="1" applyAlignment="1" applyProtection="1">
      <alignment vertical="top" wrapText="1"/>
    </xf>
    <xf numFmtId="49" fontId="9" fillId="0" borderId="5" xfId="5" applyNumberFormat="1" applyFont="1" applyFill="1" applyBorder="1" applyAlignment="1" applyProtection="1">
      <alignment horizontal="right" vertical="top" wrapText="1"/>
    </xf>
    <xf numFmtId="1" fontId="2" fillId="0" borderId="5" xfId="5" applyNumberFormat="1" applyFont="1" applyBorder="1" applyAlignment="1" applyProtection="1">
      <alignment horizontal="right"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6" xfId="4" applyNumberFormat="1" applyFont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6" xfId="5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1" fontId="2" fillId="0" borderId="2" xfId="5" applyNumberFormat="1" applyFont="1" applyBorder="1" applyAlignment="1" applyProtection="1">
      <alignment horizontal="right" vertical="top" wrapText="1"/>
    </xf>
    <xf numFmtId="1" fontId="2" fillId="0" borderId="7" xfId="5" applyNumberFormat="1" applyFont="1" applyBorder="1" applyAlignment="1" applyProtection="1">
      <alignment horizontal="right" vertical="top" wrapText="1"/>
    </xf>
    <xf numFmtId="1" fontId="3" fillId="0" borderId="2" xfId="4" applyNumberFormat="1" applyFont="1" applyBorder="1" applyAlignment="1" applyProtection="1">
      <alignment vertical="top" wrapText="1"/>
    </xf>
    <xf numFmtId="3" fontId="3" fillId="0" borderId="2" xfId="4" applyNumberFormat="1" applyFont="1" applyBorder="1" applyAlignment="1" applyProtection="1">
      <alignment vertical="top" wrapText="1"/>
    </xf>
    <xf numFmtId="3" fontId="3" fillId="0" borderId="3" xfId="4" applyNumberFormat="1" applyFont="1" applyBorder="1" applyAlignment="1" applyProtection="1">
      <alignment vertical="top" wrapText="1"/>
    </xf>
    <xf numFmtId="49" fontId="2" fillId="0" borderId="5" xfId="5" applyNumberFormat="1" applyFont="1" applyBorder="1" applyAlignment="1" applyProtection="1">
      <alignment horizontal="right" vertical="top" wrapText="1"/>
    </xf>
    <xf numFmtId="3" fontId="9" fillId="4" borderId="5" xfId="5" applyNumberFormat="1" applyFont="1" applyFill="1" applyBorder="1" applyAlignment="1" applyProtection="1">
      <alignment vertical="top"/>
      <protection locked="0"/>
    </xf>
    <xf numFmtId="3" fontId="9" fillId="4" borderId="6" xfId="5" applyNumberFormat="1" applyFont="1" applyFill="1" applyBorder="1" applyAlignment="1" applyProtection="1">
      <alignment vertical="top"/>
      <protection locked="0"/>
    </xf>
    <xf numFmtId="49" fontId="2" fillId="0" borderId="7" xfId="5" applyNumberFormat="1" applyFont="1" applyFill="1" applyBorder="1" applyAlignment="1" applyProtection="1">
      <alignment horizontal="right" vertical="top" wrapText="1"/>
    </xf>
    <xf numFmtId="49" fontId="3" fillId="0" borderId="2" xfId="5" applyNumberFormat="1" applyFont="1" applyFill="1" applyBorder="1" applyAlignment="1" applyProtection="1">
      <alignment horizontal="right" vertical="top" wrapText="1"/>
    </xf>
    <xf numFmtId="0" fontId="3" fillId="0" borderId="5" xfId="5" applyFont="1" applyBorder="1" applyAlignment="1" applyProtection="1">
      <alignment horizontal="left" vertical="top" wrapText="1"/>
    </xf>
    <xf numFmtId="3" fontId="3" fillId="0" borderId="6" xfId="5" applyNumberFormat="1" applyFont="1" applyBorder="1" applyAlignment="1" applyProtection="1">
      <alignment vertical="top"/>
    </xf>
    <xf numFmtId="1" fontId="3" fillId="2" borderId="5" xfId="4" applyNumberFormat="1" applyFont="1" applyFill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1" fontId="2" fillId="0" borderId="9" xfId="5" applyNumberFormat="1" applyFont="1" applyBorder="1" applyAlignment="1" applyProtection="1">
      <alignment horizontal="right" vertical="center" wrapText="1"/>
    </xf>
    <xf numFmtId="0" fontId="3" fillId="0" borderId="0" xfId="5" applyFont="1" applyAlignment="1" applyProtection="1">
      <alignment horizontal="left" vertical="top" wrapText="1"/>
    </xf>
    <xf numFmtId="0" fontId="3" fillId="0" borderId="0" xfId="5" applyFont="1" applyAlignment="1" applyProtection="1">
      <alignment vertical="top" wrapText="1"/>
    </xf>
    <xf numFmtId="1" fontId="3" fillId="0" borderId="0" xfId="5" applyNumberFormat="1" applyFont="1" applyAlignment="1" applyProtection="1">
      <alignment vertical="top" wrapText="1"/>
    </xf>
    <xf numFmtId="0" fontId="3" fillId="0" borderId="0" xfId="7" applyFont="1" applyProtection="1"/>
    <xf numFmtId="0" fontId="3" fillId="0" borderId="0" xfId="7" applyFont="1" applyBorder="1" applyProtection="1"/>
    <xf numFmtId="0" fontId="3" fillId="0" borderId="0" xfId="7" applyFont="1" applyBorder="1" applyAlignment="1" applyProtection="1">
      <alignment wrapText="1"/>
    </xf>
    <xf numFmtId="0" fontId="2" fillId="0" borderId="11" xfId="7" applyFont="1" applyBorder="1" applyAlignment="1" applyProtection="1">
      <alignment horizontal="center" vertical="center" wrapText="1"/>
    </xf>
    <xf numFmtId="3" fontId="3" fillId="0" borderId="5" xfId="7" applyNumberFormat="1" applyFont="1" applyFill="1" applyBorder="1" applyAlignment="1" applyProtection="1">
      <alignment vertical="center"/>
    </xf>
    <xf numFmtId="3" fontId="3" fillId="0" borderId="6" xfId="7" applyNumberFormat="1" applyFont="1" applyFill="1" applyBorder="1" applyAlignment="1" applyProtection="1">
      <alignment vertical="center"/>
    </xf>
    <xf numFmtId="0" fontId="3" fillId="0" borderId="5" xfId="7" applyFont="1" applyBorder="1" applyAlignment="1" applyProtection="1">
      <alignment vertical="center" wrapText="1"/>
    </xf>
    <xf numFmtId="3" fontId="3" fillId="0" borderId="5" xfId="7" applyNumberFormat="1" applyFont="1" applyBorder="1" applyAlignment="1" applyProtection="1">
      <alignment vertical="center"/>
    </xf>
    <xf numFmtId="3" fontId="3" fillId="0" borderId="6" xfId="7" applyNumberFormat="1" applyFont="1" applyBorder="1" applyAlignment="1" applyProtection="1">
      <alignment vertical="center"/>
    </xf>
    <xf numFmtId="0" fontId="3" fillId="0" borderId="4" xfId="7" applyFont="1" applyBorder="1" applyAlignment="1" applyProtection="1">
      <alignment vertical="center" wrapText="1"/>
    </xf>
    <xf numFmtId="3" fontId="3" fillId="4" borderId="5" xfId="5" applyNumberFormat="1" applyFont="1" applyFill="1" applyBorder="1" applyAlignment="1" applyProtection="1">
      <alignment vertical="center"/>
      <protection locked="0"/>
    </xf>
    <xf numFmtId="3" fontId="3" fillId="4" borderId="6" xfId="5" applyNumberFormat="1" applyFont="1" applyFill="1" applyBorder="1" applyAlignment="1" applyProtection="1">
      <alignment vertical="center"/>
      <protection locked="0"/>
    </xf>
    <xf numFmtId="49" fontId="3" fillId="0" borderId="5" xfId="7" applyNumberFormat="1" applyFont="1" applyBorder="1" applyAlignment="1" applyProtection="1">
      <alignment horizontal="center" vertical="center" wrapText="1"/>
    </xf>
    <xf numFmtId="49" fontId="9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0" fontId="9" fillId="0" borderId="5" xfId="7" applyFont="1" applyBorder="1" applyAlignment="1" applyProtection="1">
      <alignment horizontal="center" vertical="center" wrapText="1"/>
    </xf>
    <xf numFmtId="3" fontId="2" fillId="0" borderId="7" xfId="7" applyNumberFormat="1" applyFont="1" applyBorder="1" applyAlignment="1" applyProtection="1">
      <alignment vertical="center"/>
    </xf>
    <xf numFmtId="3" fontId="2" fillId="0" borderId="8" xfId="7" applyNumberFormat="1" applyFont="1" applyBorder="1" applyAlignment="1" applyProtection="1">
      <alignment vertical="center"/>
    </xf>
    <xf numFmtId="0" fontId="3" fillId="0" borderId="7" xfId="7" applyFont="1" applyBorder="1" applyAlignment="1" applyProtection="1">
      <alignment vertical="center" wrapText="1"/>
    </xf>
    <xf numFmtId="3" fontId="3" fillId="0" borderId="7" xfId="7" applyNumberFormat="1" applyFont="1" applyBorder="1" applyAlignment="1" applyProtection="1">
      <alignment vertical="center"/>
    </xf>
    <xf numFmtId="3" fontId="3" fillId="0" borderId="8" xfId="7" applyNumberFormat="1" applyFont="1" applyBorder="1" applyAlignment="1" applyProtection="1">
      <alignment vertical="center"/>
    </xf>
    <xf numFmtId="0" fontId="9" fillId="0" borderId="2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3" fontId="2" fillId="4" borderId="5" xfId="5" applyNumberFormat="1" applyFont="1" applyFill="1" applyBorder="1" applyAlignment="1" applyProtection="1">
      <alignment vertical="center"/>
      <protection locked="0"/>
    </xf>
    <xf numFmtId="3" fontId="2" fillId="4" borderId="6" xfId="5" applyNumberFormat="1" applyFont="1" applyFill="1" applyBorder="1" applyAlignment="1" applyProtection="1">
      <alignment vertical="center"/>
      <protection locked="0"/>
    </xf>
    <xf numFmtId="1" fontId="3" fillId="0" borderId="0" xfId="7" applyNumberFormat="1" applyFont="1" applyProtection="1"/>
    <xf numFmtId="0" fontId="3" fillId="0" borderId="0" xfId="7" applyFont="1" applyAlignment="1" applyProtection="1">
      <alignment wrapText="1"/>
    </xf>
    <xf numFmtId="0" fontId="2" fillId="0" borderId="11" xfId="6" applyFont="1" applyBorder="1" applyAlignment="1" applyProtection="1">
      <alignment horizontal="center" vertical="center" wrapText="1"/>
    </xf>
    <xf numFmtId="49" fontId="2" fillId="0" borderId="7" xfId="6" applyNumberFormat="1" applyFont="1" applyFill="1" applyBorder="1" applyAlignment="1" applyProtection="1">
      <alignment horizontal="center" vertical="center" wrapText="1"/>
    </xf>
    <xf numFmtId="49" fontId="2" fillId="0" borderId="8" xfId="6" applyNumberFormat="1" applyFont="1" applyFill="1" applyBorder="1" applyAlignment="1" applyProtection="1">
      <alignment horizontal="center" vertical="center" wrapText="1"/>
    </xf>
    <xf numFmtId="3" fontId="9" fillId="4" borderId="12" xfId="5" applyNumberFormat="1" applyFont="1" applyFill="1" applyBorder="1" applyAlignment="1" applyProtection="1">
      <alignment vertical="top"/>
      <protection locked="0"/>
    </xf>
    <xf numFmtId="3" fontId="3" fillId="4" borderId="13" xfId="5" applyNumberFormat="1" applyFont="1" applyFill="1" applyBorder="1" applyAlignment="1" applyProtection="1">
      <alignment vertical="top"/>
      <protection locked="0"/>
    </xf>
    <xf numFmtId="3" fontId="3" fillId="4" borderId="14" xfId="5" applyNumberFormat="1" applyFont="1" applyFill="1" applyBorder="1" applyAlignment="1" applyProtection="1">
      <alignment vertical="top"/>
      <protection locked="0"/>
    </xf>
    <xf numFmtId="3" fontId="3" fillId="4" borderId="15" xfId="5" applyNumberFormat="1" applyFont="1" applyFill="1" applyBorder="1" applyAlignment="1" applyProtection="1">
      <alignment vertical="top"/>
      <protection locked="0"/>
    </xf>
    <xf numFmtId="3" fontId="3" fillId="4" borderId="16" xfId="5" applyNumberFormat="1" applyFont="1" applyFill="1" applyBorder="1" applyAlignment="1" applyProtection="1">
      <alignment vertical="top"/>
      <protection locked="0"/>
    </xf>
    <xf numFmtId="0" fontId="3" fillId="0" borderId="0" xfId="8" applyFont="1" applyProtection="1"/>
    <xf numFmtId="0" fontId="2" fillId="0" borderId="0" xfId="8" applyFont="1" applyAlignment="1" applyProtection="1">
      <alignment horizontal="center" vertical="center" wrapText="1"/>
    </xf>
    <xf numFmtId="0" fontId="2" fillId="0" borderId="17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16" xfId="8" applyFont="1" applyFill="1" applyBorder="1" applyAlignment="1" applyProtection="1">
      <alignment horizontal="center" vertical="center" wrapText="1"/>
    </xf>
    <xf numFmtId="49" fontId="2" fillId="0" borderId="2" xfId="8" applyNumberFormat="1" applyFont="1" applyBorder="1" applyAlignment="1" applyProtection="1">
      <alignment horizontal="center" vertical="center" wrapText="1"/>
    </xf>
    <xf numFmtId="49" fontId="3" fillId="0" borderId="2" xfId="8" applyNumberFormat="1" applyFont="1" applyBorder="1" applyAlignment="1" applyProtection="1">
      <alignment horizontal="center" vertical="center" wrapText="1"/>
    </xf>
    <xf numFmtId="49" fontId="3" fillId="2" borderId="2" xfId="8" applyNumberFormat="1" applyFont="1" applyFill="1" applyBorder="1" applyAlignment="1" applyProtection="1">
      <alignment horizontal="center" vertical="center" wrapText="1"/>
    </xf>
    <xf numFmtId="49" fontId="3" fillId="0" borderId="3" xfId="8" applyNumberFormat="1" applyFont="1" applyFill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2" fillId="0" borderId="6" xfId="8" applyNumberFormat="1" applyFont="1" applyFill="1" applyBorder="1" applyAlignment="1" applyProtection="1">
      <alignment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0" borderId="5" xfId="8" applyNumberFormat="1" applyFont="1" applyBorder="1" applyAlignment="1" applyProtection="1">
      <alignment vertical="center"/>
    </xf>
    <xf numFmtId="3" fontId="3" fillId="0" borderId="6" xfId="8" applyNumberFormat="1" applyFont="1" applyBorder="1" applyAlignment="1" applyProtection="1">
      <alignment vertical="center"/>
    </xf>
    <xf numFmtId="0" fontId="3" fillId="0" borderId="0" xfId="8" applyFont="1" applyBorder="1" applyProtection="1"/>
    <xf numFmtId="3" fontId="2" fillId="2" borderId="5" xfId="8" applyNumberFormat="1" applyFont="1" applyFill="1" applyBorder="1" applyAlignment="1" applyProtection="1">
      <alignment vertical="center"/>
    </xf>
    <xf numFmtId="49" fontId="3" fillId="0" borderId="5" xfId="8" applyNumberFormat="1" applyFont="1" applyBorder="1" applyAlignment="1" applyProtection="1">
      <alignment horizontal="center" wrapText="1"/>
    </xf>
    <xf numFmtId="49" fontId="3" fillId="0" borderId="7" xfId="8" applyNumberFormat="1" applyFont="1" applyBorder="1" applyAlignment="1" applyProtection="1">
      <alignment horizontal="center" vertical="center" wrapText="1"/>
    </xf>
    <xf numFmtId="3" fontId="3" fillId="4" borderId="7" xfId="5" applyNumberFormat="1" applyFont="1" applyFill="1" applyBorder="1" applyAlignment="1" applyProtection="1">
      <alignment vertical="center"/>
      <protection locked="0"/>
    </xf>
    <xf numFmtId="3" fontId="3" fillId="4" borderId="8" xfId="5" applyNumberFormat="1" applyFont="1" applyFill="1" applyBorder="1" applyAlignment="1" applyProtection="1">
      <alignment vertical="center"/>
      <protection locked="0"/>
    </xf>
    <xf numFmtId="49" fontId="2" fillId="0" borderId="9" xfId="8" applyNumberFormat="1" applyFont="1" applyBorder="1" applyAlignment="1" applyProtection="1">
      <alignment horizontal="center" vertical="center" wrapText="1"/>
    </xf>
    <xf numFmtId="0" fontId="3" fillId="0" borderId="0" xfId="8" applyFont="1" applyAlignment="1" applyProtection="1">
      <alignment wrapText="1"/>
    </xf>
    <xf numFmtId="49" fontId="3" fillId="0" borderId="0" xfId="8" applyNumberFormat="1" applyFont="1" applyAlignment="1" applyProtection="1">
      <alignment horizontal="center" wrapText="1"/>
    </xf>
    <xf numFmtId="3" fontId="3" fillId="4" borderId="18" xfId="5" applyNumberFormat="1" applyFont="1" applyFill="1" applyBorder="1" applyAlignment="1" applyProtection="1">
      <alignment vertical="top"/>
      <protection locked="0"/>
    </xf>
    <xf numFmtId="14" fontId="2" fillId="0" borderId="2" xfId="5" applyNumberFormat="1" applyFont="1" applyBorder="1" applyAlignment="1" applyProtection="1">
      <alignment horizontal="center" vertical="top" wrapText="1"/>
    </xf>
    <xf numFmtId="0" fontId="7" fillId="3" borderId="20" xfId="5" applyFont="1" applyFill="1" applyBorder="1" applyAlignment="1" applyProtection="1">
      <alignment horizontal="left" vertical="top" wrapText="1"/>
    </xf>
    <xf numFmtId="0" fontId="2" fillId="5" borderId="0" xfId="5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5" applyFont="1" applyFill="1" applyBorder="1" applyAlignment="1" applyProtection="1">
      <alignment horizontal="right" vertical="center"/>
      <protection hidden="1"/>
    </xf>
    <xf numFmtId="0" fontId="10" fillId="5" borderId="0" xfId="5" applyFont="1" applyFill="1" applyBorder="1" applyAlignment="1" applyProtection="1">
      <alignment vertical="top"/>
    </xf>
    <xf numFmtId="49" fontId="2" fillId="5" borderId="0" xfId="5" applyNumberFormat="1" applyFont="1" applyFill="1" applyBorder="1" applyAlignment="1" applyProtection="1">
      <alignment vertical="top" wrapText="1"/>
    </xf>
    <xf numFmtId="0" fontId="2" fillId="5" borderId="0" xfId="5" applyFont="1" applyFill="1" applyBorder="1" applyAlignment="1" applyProtection="1">
      <alignment vertical="top" wrapText="1"/>
    </xf>
    <xf numFmtId="1" fontId="3" fillId="5" borderId="0" xfId="5" applyNumberFormat="1" applyFont="1" applyFill="1" applyBorder="1" applyAlignment="1" applyProtection="1">
      <alignment vertical="top" wrapText="1"/>
    </xf>
    <xf numFmtId="0" fontId="3" fillId="5" borderId="0" xfId="5" applyFont="1" applyFill="1" applyAlignment="1" applyProtection="1">
      <alignment horizontal="left" vertical="top" wrapText="1"/>
    </xf>
    <xf numFmtId="0" fontId="3" fillId="5" borderId="0" xfId="5" applyFont="1" applyFill="1" applyAlignment="1" applyProtection="1">
      <alignment vertical="top" wrapText="1"/>
    </xf>
    <xf numFmtId="0" fontId="3" fillId="5" borderId="0" xfId="5" applyFont="1" applyFill="1" applyAlignment="1" applyProtection="1">
      <alignment vertical="top"/>
    </xf>
    <xf numFmtId="1" fontId="3" fillId="5" borderId="0" xfId="5" applyNumberFormat="1" applyFont="1" applyFill="1" applyAlignment="1" applyProtection="1">
      <alignment vertical="top" wrapText="1"/>
    </xf>
    <xf numFmtId="1" fontId="3" fillId="5" borderId="0" xfId="5" applyNumberFormat="1" applyFont="1" applyFill="1" applyAlignment="1" applyProtection="1">
      <alignment vertical="top"/>
    </xf>
    <xf numFmtId="0" fontId="3" fillId="5" borderId="0" xfId="0" applyFont="1" applyFill="1" applyProtection="1"/>
    <xf numFmtId="0" fontId="2" fillId="5" borderId="0" xfId="5" applyFont="1" applyFill="1" applyBorder="1" applyAlignment="1" applyProtection="1">
      <alignment horizontal="centerContinuous" vertical="center"/>
      <protection hidden="1"/>
    </xf>
    <xf numFmtId="0" fontId="2" fillId="5" borderId="0" xfId="7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centerContinuous" vertical="center"/>
    </xf>
    <xf numFmtId="14" fontId="2" fillId="0" borderId="3" xfId="5" applyNumberFormat="1" applyFont="1" applyBorder="1" applyAlignment="1" applyProtection="1">
      <alignment horizontal="center" vertical="top" wrapText="1"/>
    </xf>
    <xf numFmtId="0" fontId="2" fillId="0" borderId="22" xfId="6" applyFont="1" applyBorder="1" applyAlignment="1" applyProtection="1">
      <alignment horizontal="center" vertical="center" wrapText="1"/>
    </xf>
    <xf numFmtId="0" fontId="2" fillId="0" borderId="23" xfId="6" applyFont="1" applyBorder="1" applyAlignment="1" applyProtection="1">
      <alignment horizontal="center" vertical="center" wrapText="1"/>
    </xf>
    <xf numFmtId="0" fontId="9" fillId="0" borderId="24" xfId="6" applyFont="1" applyBorder="1" applyAlignment="1" applyProtection="1">
      <alignment wrapText="1"/>
    </xf>
    <xf numFmtId="0" fontId="3" fillId="0" borderId="24" xfId="6" applyFont="1" applyBorder="1" applyAlignment="1" applyProtection="1">
      <alignment wrapText="1"/>
    </xf>
    <xf numFmtId="0" fontId="3" fillId="0" borderId="24" xfId="6" applyFont="1" applyFill="1" applyBorder="1" applyAlignment="1" applyProtection="1">
      <alignment wrapText="1"/>
    </xf>
    <xf numFmtId="0" fontId="14" fillId="0" borderId="24" xfId="6" applyFont="1" applyBorder="1" applyAlignment="1" applyProtection="1">
      <alignment wrapText="1"/>
    </xf>
    <xf numFmtId="0" fontId="2" fillId="0" borderId="24" xfId="6" applyFont="1" applyBorder="1" applyAlignment="1" applyProtection="1">
      <alignment horizontal="right" wrapText="1"/>
    </xf>
    <xf numFmtId="0" fontId="2" fillId="0" borderId="24" xfId="6" applyFont="1" applyBorder="1" applyAlignment="1" applyProtection="1">
      <alignment wrapText="1"/>
    </xf>
    <xf numFmtId="0" fontId="3" fillId="0" borderId="25" xfId="6" applyFont="1" applyBorder="1" applyAlignment="1" applyProtection="1">
      <alignment wrapText="1"/>
    </xf>
    <xf numFmtId="0" fontId="2" fillId="0" borderId="1" xfId="5" applyFont="1" applyBorder="1" applyAlignment="1" applyProtection="1">
      <alignment horizontal="center" vertical="top" wrapText="1"/>
    </xf>
    <xf numFmtId="49" fontId="9" fillId="0" borderId="1" xfId="6" applyNumberFormat="1" applyFont="1" applyBorder="1" applyAlignment="1" applyProtection="1">
      <alignment wrapText="1"/>
    </xf>
    <xf numFmtId="49" fontId="3" fillId="0" borderId="4" xfId="6" applyNumberFormat="1" applyFont="1" applyBorder="1" applyAlignment="1" applyProtection="1">
      <alignment horizontal="center" wrapText="1"/>
    </xf>
    <xf numFmtId="49" fontId="3" fillId="0" borderId="4" xfId="6" applyNumberFormat="1" applyFont="1" applyFill="1" applyBorder="1" applyAlignment="1" applyProtection="1">
      <alignment horizontal="center" wrapText="1"/>
    </xf>
    <xf numFmtId="49" fontId="2" fillId="0" borderId="17" xfId="6" applyNumberFormat="1" applyFont="1" applyBorder="1" applyAlignment="1" applyProtection="1">
      <alignment horizontal="center" wrapText="1"/>
    </xf>
    <xf numFmtId="49" fontId="9" fillId="0" borderId="1" xfId="6" applyNumberFormat="1" applyFont="1" applyBorder="1" applyAlignment="1" applyProtection="1">
      <alignment horizontal="center" wrapText="1"/>
    </xf>
    <xf numFmtId="49" fontId="9" fillId="0" borderId="21" xfId="6" applyNumberFormat="1" applyFont="1" applyBorder="1" applyAlignment="1" applyProtection="1">
      <alignment horizontal="center" wrapText="1"/>
    </xf>
    <xf numFmtId="49" fontId="2" fillId="0" borderId="11" xfId="6" applyNumberFormat="1" applyFont="1" applyBorder="1" applyAlignment="1" applyProtection="1">
      <alignment horizontal="center" wrapText="1"/>
    </xf>
    <xf numFmtId="49" fontId="2" fillId="0" borderId="26" xfId="6" applyNumberFormat="1" applyFont="1" applyBorder="1" applyAlignment="1" applyProtection="1">
      <alignment horizontal="center" wrapText="1"/>
    </xf>
    <xf numFmtId="49" fontId="9" fillId="0" borderId="27" xfId="6" applyNumberFormat="1" applyFont="1" applyBorder="1" applyAlignment="1" applyProtection="1">
      <alignment horizontal="center" wrapText="1"/>
    </xf>
    <xf numFmtId="49" fontId="9" fillId="0" borderId="26" xfId="6" applyNumberFormat="1" applyFont="1" applyBorder="1" applyAlignment="1" applyProtection="1">
      <alignment horizontal="center" wrapText="1"/>
    </xf>
    <xf numFmtId="49" fontId="5" fillId="0" borderId="21" xfId="6" applyNumberFormat="1" applyFont="1" applyBorder="1" applyAlignment="1" applyProtection="1">
      <alignment horizontal="center" wrapText="1"/>
    </xf>
    <xf numFmtId="49" fontId="5" fillId="0" borderId="17" xfId="6" applyNumberFormat="1" applyFont="1" applyBorder="1" applyAlignment="1" applyProtection="1">
      <alignment horizontal="center" wrapText="1"/>
    </xf>
    <xf numFmtId="0" fontId="2" fillId="5" borderId="0" xfId="5" applyFont="1" applyFill="1" applyBorder="1" applyAlignment="1" applyProtection="1">
      <alignment horizontal="center" vertical="center"/>
      <protection hidden="1"/>
    </xf>
    <xf numFmtId="0" fontId="2" fillId="5" borderId="0" xfId="5" applyFont="1" applyFill="1" applyBorder="1" applyAlignment="1" applyProtection="1">
      <alignment vertical="center"/>
      <protection hidden="1"/>
    </xf>
    <xf numFmtId="0" fontId="3" fillId="5" borderId="0" xfId="7" applyFont="1" applyFill="1" applyBorder="1" applyAlignment="1" applyProtection="1">
      <alignment wrapText="1"/>
    </xf>
    <xf numFmtId="0" fontId="2" fillId="5" borderId="0" xfId="7" applyFont="1" applyFill="1" applyBorder="1" applyAlignment="1" applyProtection="1">
      <alignment wrapText="1"/>
    </xf>
    <xf numFmtId="1" fontId="3" fillId="5" borderId="0" xfId="7" applyNumberFormat="1" applyFont="1" applyFill="1" applyBorder="1" applyProtection="1"/>
    <xf numFmtId="0" fontId="2" fillId="5" borderId="0" xfId="7" applyFont="1" applyFill="1" applyBorder="1" applyAlignment="1" applyProtection="1">
      <alignment horizontal="right" vertical="center" wrapText="1"/>
    </xf>
    <xf numFmtId="0" fontId="3" fillId="5" borderId="0" xfId="7" applyFont="1" applyFill="1" applyProtection="1"/>
    <xf numFmtId="0" fontId="3" fillId="5" borderId="0" xfId="7" applyFont="1" applyFill="1" applyAlignment="1" applyProtection="1">
      <alignment wrapText="1"/>
    </xf>
    <xf numFmtId="1" fontId="3" fillId="5" borderId="0" xfId="7" applyNumberFormat="1" applyFont="1" applyFill="1" applyProtection="1"/>
    <xf numFmtId="0" fontId="3" fillId="5" borderId="0" xfId="7" applyFont="1" applyFill="1" applyBorder="1" applyProtection="1"/>
    <xf numFmtId="0" fontId="2" fillId="0" borderId="1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vertical="center" wrapText="1"/>
    </xf>
    <xf numFmtId="0" fontId="9" fillId="0" borderId="4" xfId="7" applyFont="1" applyBorder="1" applyAlignment="1" applyProtection="1">
      <alignment vertical="center" wrapText="1"/>
    </xf>
    <xf numFmtId="0" fontId="3" fillId="0" borderId="24" xfId="7" applyFont="1" applyBorder="1" applyAlignment="1" applyProtection="1">
      <alignment vertical="center" wrapText="1"/>
    </xf>
    <xf numFmtId="0" fontId="2" fillId="0" borderId="24" xfId="7" applyFont="1" applyBorder="1" applyAlignment="1" applyProtection="1">
      <alignment vertical="center" wrapText="1"/>
    </xf>
    <xf numFmtId="0" fontId="15" fillId="0" borderId="21" xfId="7" applyFont="1" applyBorder="1" applyAlignment="1" applyProtection="1">
      <alignment horizontal="left" vertical="center" wrapText="1"/>
    </xf>
    <xf numFmtId="0" fontId="9" fillId="0" borderId="13" xfId="7" applyFont="1" applyBorder="1" applyAlignment="1" applyProtection="1">
      <alignment horizontal="center" vertical="center" wrapText="1"/>
    </xf>
    <xf numFmtId="3" fontId="2" fillId="0" borderId="13" xfId="7" applyNumberFormat="1" applyFont="1" applyBorder="1" applyAlignment="1" applyProtection="1">
      <alignment vertical="center"/>
    </xf>
    <xf numFmtId="3" fontId="2" fillId="0" borderId="14" xfId="7" applyNumberFormat="1" applyFont="1" applyBorder="1" applyAlignment="1" applyProtection="1">
      <alignment vertical="center"/>
    </xf>
    <xf numFmtId="0" fontId="2" fillId="0" borderId="1" xfId="7" applyFont="1" applyBorder="1" applyAlignment="1" applyProtection="1">
      <alignment vertical="center" wrapText="1"/>
    </xf>
    <xf numFmtId="0" fontId="9" fillId="0" borderId="15" xfId="7" applyFont="1" applyBorder="1" applyAlignment="1" applyProtection="1">
      <alignment horizontal="center" vertical="center" wrapText="1"/>
    </xf>
    <xf numFmtId="0" fontId="2" fillId="0" borderId="22" xfId="7" applyFont="1" applyBorder="1" applyAlignment="1" applyProtection="1">
      <alignment horizontal="center" vertical="center" wrapText="1"/>
    </xf>
    <xf numFmtId="0" fontId="3" fillId="0" borderId="24" xfId="7" applyFont="1" applyBorder="1" applyAlignment="1" applyProtection="1">
      <alignment horizontal="left" vertical="center" wrapText="1"/>
    </xf>
    <xf numFmtId="0" fontId="9" fillId="0" borderId="24" xfId="7" applyFont="1" applyBorder="1" applyAlignment="1" applyProtection="1">
      <alignment vertical="center" wrapText="1"/>
    </xf>
    <xf numFmtId="0" fontId="14" fillId="0" borderId="24" xfId="7" applyFont="1" applyBorder="1" applyAlignment="1" applyProtection="1">
      <alignment wrapText="1"/>
    </xf>
    <xf numFmtId="0" fontId="9" fillId="0" borderId="23" xfId="7" applyFont="1" applyBorder="1" applyAlignment="1" applyProtection="1">
      <alignment horizontal="right" vertical="center" wrapText="1"/>
    </xf>
    <xf numFmtId="0" fontId="2" fillId="0" borderId="22" xfId="7" applyFont="1" applyBorder="1" applyAlignment="1" applyProtection="1">
      <alignment vertical="center" wrapText="1"/>
    </xf>
    <xf numFmtId="0" fontId="14" fillId="0" borderId="24" xfId="7" applyFont="1" applyBorder="1" applyAlignment="1" applyProtection="1">
      <alignment horizontal="left" vertical="center" wrapText="1"/>
    </xf>
    <xf numFmtId="0" fontId="15" fillId="0" borderId="25" xfId="7" applyFont="1" applyBorder="1" applyAlignment="1" applyProtection="1">
      <alignment horizontal="left" vertical="center" wrapText="1"/>
    </xf>
    <xf numFmtId="0" fontId="15" fillId="0" borderId="28" xfId="7" applyFont="1" applyBorder="1" applyAlignment="1" applyProtection="1">
      <alignment horizontal="left" vertical="center" wrapText="1"/>
    </xf>
    <xf numFmtId="0" fontId="2" fillId="0" borderId="25" xfId="7" applyFont="1" applyBorder="1" applyAlignment="1" applyProtection="1">
      <alignment horizontal="left" vertical="center" wrapText="1"/>
    </xf>
    <xf numFmtId="0" fontId="2" fillId="0" borderId="29" xfId="7" applyFont="1" applyBorder="1" applyAlignment="1" applyProtection="1">
      <alignment vertical="center" wrapText="1"/>
    </xf>
    <xf numFmtId="0" fontId="3" fillId="0" borderId="29" xfId="7" applyFont="1" applyBorder="1" applyAlignment="1" applyProtection="1">
      <alignment vertical="center" wrapText="1"/>
    </xf>
    <xf numFmtId="0" fontId="3" fillId="0" borderId="29" xfId="7" applyFont="1" applyFill="1" applyBorder="1" applyAlignment="1" applyProtection="1">
      <alignment vertical="center" wrapText="1"/>
    </xf>
    <xf numFmtId="0" fontId="2" fillId="0" borderId="29" xfId="7" applyFont="1" applyBorder="1" applyAlignment="1" applyProtection="1">
      <alignment horizontal="right" vertical="center" wrapText="1"/>
    </xf>
    <xf numFmtId="0" fontId="9" fillId="0" borderId="29" xfId="7" applyFont="1" applyBorder="1" applyAlignment="1" applyProtection="1">
      <alignment vertical="center" wrapText="1"/>
    </xf>
    <xf numFmtId="0" fontId="3" fillId="0" borderId="29" xfId="7" applyFont="1" applyBorder="1" applyAlignment="1" applyProtection="1">
      <alignment wrapText="1"/>
    </xf>
    <xf numFmtId="0" fontId="14" fillId="0" borderId="29" xfId="7" applyFont="1" applyBorder="1" applyAlignment="1" applyProtection="1">
      <alignment horizontal="left" vertical="center" wrapText="1"/>
    </xf>
    <xf numFmtId="0" fontId="3" fillId="0" borderId="30" xfId="7" applyFont="1" applyBorder="1" applyAlignment="1" applyProtection="1">
      <alignment vertical="center" wrapText="1"/>
    </xf>
    <xf numFmtId="3" fontId="3" fillId="0" borderId="4" xfId="7" applyNumberFormat="1" applyFont="1" applyBorder="1" applyAlignment="1" applyProtection="1">
      <alignment horizontal="center" vertical="center"/>
    </xf>
    <xf numFmtId="3" fontId="9" fillId="0" borderId="4" xfId="7" applyNumberFormat="1" applyFont="1" applyBorder="1" applyAlignment="1" applyProtection="1">
      <alignment horizontal="center" vertical="center"/>
    </xf>
    <xf numFmtId="0" fontId="3" fillId="0" borderId="4" xfId="7" applyFont="1" applyBorder="1" applyAlignment="1" applyProtection="1">
      <alignment horizontal="center" vertical="center" wrapText="1"/>
    </xf>
    <xf numFmtId="0" fontId="9" fillId="0" borderId="4" xfId="7" applyFont="1" applyBorder="1" applyAlignment="1" applyProtection="1">
      <alignment horizontal="center" vertical="center" wrapText="1"/>
    </xf>
    <xf numFmtId="0" fontId="9" fillId="0" borderId="11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horizontal="center" vertical="center" wrapText="1"/>
    </xf>
    <xf numFmtId="0" fontId="9" fillId="0" borderId="17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center" vertical="center" wrapText="1"/>
    </xf>
    <xf numFmtId="49" fontId="3" fillId="0" borderId="4" xfId="7" applyNumberFormat="1" applyFont="1" applyBorder="1" applyAlignment="1" applyProtection="1">
      <alignment horizontal="center" vertical="center" wrapText="1"/>
    </xf>
    <xf numFmtId="49" fontId="2" fillId="0" borderId="4" xfId="7" applyNumberFormat="1" applyFont="1" applyBorder="1" applyAlignment="1" applyProtection="1">
      <alignment horizontal="center" vertical="center" wrapText="1"/>
    </xf>
    <xf numFmtId="0" fontId="2" fillId="0" borderId="26" xfId="7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15" xfId="5" applyFont="1" applyBorder="1" applyAlignment="1" applyProtection="1">
      <alignment horizontal="center" vertical="top" wrapText="1"/>
    </xf>
    <xf numFmtId="0" fontId="2" fillId="0" borderId="16" xfId="5" applyFont="1" applyBorder="1" applyAlignment="1" applyProtection="1">
      <alignment horizontal="center" vertical="top" wrapText="1"/>
    </xf>
    <xf numFmtId="3" fontId="3" fillId="0" borderId="18" xfId="5" applyNumberFormat="1" applyFont="1" applyBorder="1" applyAlignment="1" applyProtection="1">
      <alignment vertical="top" wrapText="1"/>
    </xf>
    <xf numFmtId="1" fontId="7" fillId="3" borderId="13" xfId="5" applyNumberFormat="1" applyFont="1" applyFill="1" applyBorder="1" applyAlignment="1" applyProtection="1">
      <alignment vertical="top" wrapText="1"/>
    </xf>
    <xf numFmtId="1" fontId="2" fillId="0" borderId="13" xfId="5" applyNumberFormat="1" applyFont="1" applyBorder="1" applyAlignment="1" applyProtection="1">
      <alignment horizontal="right" vertical="top" wrapText="1"/>
    </xf>
    <xf numFmtId="3" fontId="2" fillId="4" borderId="13" xfId="5" applyNumberFormat="1" applyFont="1" applyFill="1" applyBorder="1" applyAlignment="1" applyProtection="1">
      <alignment vertical="top"/>
      <protection locked="0"/>
    </xf>
    <xf numFmtId="3" fontId="2" fillId="4" borderId="14" xfId="5" applyNumberFormat="1" applyFont="1" applyFill="1" applyBorder="1" applyAlignment="1" applyProtection="1">
      <alignment vertical="top"/>
      <protection locked="0"/>
    </xf>
    <xf numFmtId="0" fontId="7" fillId="3" borderId="1" xfId="5" applyFont="1" applyFill="1" applyBorder="1" applyAlignment="1" applyProtection="1">
      <alignment horizontal="left" vertical="top" wrapText="1"/>
    </xf>
    <xf numFmtId="0" fontId="8" fillId="3" borderId="4" xfId="5" applyFont="1" applyFill="1" applyBorder="1" applyAlignment="1" applyProtection="1">
      <alignment vertical="top"/>
    </xf>
    <xf numFmtId="1" fontId="8" fillId="3" borderId="4" xfId="5" applyNumberFormat="1" applyFont="1" applyFill="1" applyBorder="1" applyAlignment="1" applyProtection="1">
      <alignment vertical="top" wrapText="1"/>
    </xf>
    <xf numFmtId="1" fontId="8" fillId="3" borderId="4" xfId="5" applyNumberFormat="1" applyFont="1" applyFill="1" applyBorder="1" applyAlignment="1" applyProtection="1">
      <alignment vertical="top"/>
    </xf>
    <xf numFmtId="1" fontId="8" fillId="3" borderId="4" xfId="0" applyNumberFormat="1" applyFont="1" applyFill="1" applyBorder="1" applyAlignment="1" applyProtection="1">
      <alignment vertical="top" wrapText="1"/>
    </xf>
    <xf numFmtId="0" fontId="8" fillId="3" borderId="17" xfId="0" applyFont="1" applyFill="1" applyBorder="1" applyAlignment="1" applyProtection="1">
      <alignment vertical="top"/>
    </xf>
    <xf numFmtId="1" fontId="3" fillId="0" borderId="15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16" xfId="4" applyNumberFormat="1" applyFont="1" applyBorder="1" applyAlignment="1" applyProtection="1">
      <alignment vertical="top" wrapText="1"/>
    </xf>
    <xf numFmtId="0" fontId="8" fillId="3" borderId="7" xfId="5" applyFont="1" applyFill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 wrapText="1"/>
    </xf>
    <xf numFmtId="1" fontId="7" fillId="3" borderId="1" xfId="5" applyNumberFormat="1" applyFont="1" applyFill="1" applyBorder="1" applyAlignment="1" applyProtection="1">
      <alignment vertical="top" wrapText="1"/>
    </xf>
    <xf numFmtId="49" fontId="8" fillId="3" borderId="4" xfId="5" applyNumberFormat="1" applyFont="1" applyFill="1" applyBorder="1" applyAlignment="1" applyProtection="1">
      <alignment vertical="top"/>
    </xf>
    <xf numFmtId="0" fontId="8" fillId="3" borderId="17" xfId="5" applyFont="1" applyFill="1" applyBorder="1" applyAlignment="1" applyProtection="1">
      <alignment vertical="top" wrapText="1"/>
    </xf>
    <xf numFmtId="1" fontId="2" fillId="0" borderId="15" xfId="5" applyNumberFormat="1" applyFont="1" applyBorder="1" applyAlignment="1" applyProtection="1">
      <alignment horizontal="right" vertical="top" wrapText="1"/>
    </xf>
    <xf numFmtId="0" fontId="8" fillId="3" borderId="1" xfId="5" applyFont="1" applyFill="1" applyBorder="1" applyAlignment="1" applyProtection="1">
      <alignment vertical="top" wrapText="1"/>
    </xf>
    <xf numFmtId="1" fontId="8" fillId="3" borderId="4" xfId="0" applyNumberFormat="1" applyFont="1" applyFill="1" applyBorder="1" applyAlignment="1" applyProtection="1">
      <alignment vertical="top"/>
    </xf>
    <xf numFmtId="0" fontId="3" fillId="0" borderId="20" xfId="5" applyFont="1" applyBorder="1" applyAlignment="1" applyProtection="1">
      <alignment vertical="top" wrapText="1"/>
    </xf>
    <xf numFmtId="0" fontId="8" fillId="3" borderId="4" xfId="0" applyFont="1" applyFill="1" applyBorder="1" applyAlignment="1" applyProtection="1">
      <alignment vertical="top"/>
    </xf>
    <xf numFmtId="1" fontId="8" fillId="3" borderId="11" xfId="0" applyNumberFormat="1" applyFont="1" applyFill="1" applyBorder="1" applyAlignment="1" applyProtection="1">
      <alignment vertical="top"/>
    </xf>
    <xf numFmtId="49" fontId="7" fillId="3" borderId="26" xfId="5" applyNumberFormat="1" applyFont="1" applyFill="1" applyBorder="1" applyAlignment="1" applyProtection="1">
      <alignment vertical="center" wrapText="1"/>
    </xf>
    <xf numFmtId="0" fontId="8" fillId="3" borderId="11" xfId="5" applyNumberFormat="1" applyFont="1" applyFill="1" applyBorder="1" applyAlignment="1" applyProtection="1">
      <alignment vertical="top" wrapText="1"/>
    </xf>
    <xf numFmtId="0" fontId="7" fillId="3" borderId="31" xfId="5" applyFont="1" applyFill="1" applyBorder="1" applyAlignment="1" applyProtection="1">
      <alignment vertical="top" wrapText="1"/>
    </xf>
    <xf numFmtId="49" fontId="2" fillId="0" borderId="19" xfId="5" applyNumberFormat="1" applyFont="1" applyBorder="1" applyAlignment="1" applyProtection="1">
      <alignment horizontal="right" vertical="center" wrapText="1"/>
    </xf>
    <xf numFmtId="0" fontId="7" fillId="3" borderId="1" xfId="5" applyFont="1" applyFill="1" applyBorder="1" applyAlignment="1" applyProtection="1">
      <alignment vertical="top" wrapText="1"/>
    </xf>
    <xf numFmtId="49" fontId="2" fillId="0" borderId="15" xfId="5" applyNumberFormat="1" applyFont="1" applyBorder="1" applyAlignment="1" applyProtection="1">
      <alignment horizontal="right" vertical="top" wrapText="1"/>
    </xf>
    <xf numFmtId="49" fontId="2" fillId="0" borderId="13" xfId="5" applyNumberFormat="1" applyFont="1" applyBorder="1" applyAlignment="1" applyProtection="1">
      <alignment horizontal="right" vertical="top" wrapText="1"/>
    </xf>
    <xf numFmtId="3" fontId="3" fillId="0" borderId="32" xfId="5" applyNumberFormat="1" applyFont="1" applyBorder="1" applyAlignment="1" applyProtection="1">
      <alignment vertical="top" wrapText="1"/>
    </xf>
    <xf numFmtId="0" fontId="2" fillId="0" borderId="17" xfId="5" applyFont="1" applyBorder="1" applyAlignment="1" applyProtection="1">
      <alignment horizontal="center" vertical="center" wrapText="1"/>
    </xf>
    <xf numFmtId="0" fontId="2" fillId="0" borderId="33" xfId="7" applyFont="1" applyBorder="1" applyAlignment="1" applyProtection="1">
      <alignment horizontal="left" vertical="center" wrapText="1"/>
    </xf>
    <xf numFmtId="49" fontId="2" fillId="0" borderId="19" xfId="7" applyNumberFormat="1" applyFont="1" applyBorder="1" applyAlignment="1" applyProtection="1">
      <alignment horizontal="center" vertical="center" wrapText="1"/>
    </xf>
    <xf numFmtId="0" fontId="2" fillId="0" borderId="17" xfId="7" applyFont="1" applyBorder="1" applyAlignment="1" applyProtection="1">
      <alignment vertical="center" wrapText="1"/>
    </xf>
    <xf numFmtId="0" fontId="11" fillId="0" borderId="4" xfId="7" applyFont="1" applyBorder="1" applyAlignment="1" applyProtection="1">
      <alignment vertical="center" wrapText="1"/>
    </xf>
    <xf numFmtId="0" fontId="7" fillId="0" borderId="4" xfId="7" applyFont="1" applyBorder="1" applyAlignment="1" applyProtection="1">
      <alignment vertical="center" wrapText="1"/>
    </xf>
    <xf numFmtId="49" fontId="2" fillId="0" borderId="15" xfId="7" applyNumberFormat="1" applyFont="1" applyBorder="1" applyAlignment="1" applyProtection="1">
      <alignment horizontal="center" vertical="center" wrapText="1"/>
    </xf>
    <xf numFmtId="0" fontId="2" fillId="0" borderId="34" xfId="7" applyFont="1" applyBorder="1" applyAlignment="1" applyProtection="1">
      <alignment vertical="center" wrapText="1"/>
    </xf>
    <xf numFmtId="0" fontId="3" fillId="0" borderId="13" xfId="7" applyFont="1" applyBorder="1" applyAlignment="1" applyProtection="1">
      <alignment vertical="center" wrapText="1"/>
    </xf>
    <xf numFmtId="3" fontId="3" fillId="0" borderId="13" xfId="7" applyNumberFormat="1" applyFont="1" applyBorder="1" applyAlignment="1" applyProtection="1">
      <alignment vertical="center"/>
    </xf>
    <xf numFmtId="3" fontId="3" fillId="0" borderId="14" xfId="7" applyNumberFormat="1" applyFont="1" applyBorder="1" applyAlignment="1" applyProtection="1">
      <alignment vertical="center"/>
    </xf>
    <xf numFmtId="0" fontId="2" fillId="0" borderId="17" xfId="7" applyFont="1" applyBorder="1" applyAlignment="1" applyProtection="1">
      <alignment horizontal="center" vertical="center" wrapText="1"/>
    </xf>
    <xf numFmtId="0" fontId="2" fillId="0" borderId="15" xfId="7" applyFont="1" applyBorder="1" applyAlignment="1" applyProtection="1">
      <alignment horizontal="center" vertical="center" wrapText="1"/>
    </xf>
    <xf numFmtId="0" fontId="2" fillId="0" borderId="16" xfId="7" applyFont="1" applyBorder="1" applyAlignment="1" applyProtection="1">
      <alignment horizontal="center" vertical="center" wrapText="1"/>
    </xf>
    <xf numFmtId="0" fontId="2" fillId="0" borderId="28" xfId="7" applyFont="1" applyBorder="1" applyAlignment="1" applyProtection="1">
      <alignment vertical="center" wrapText="1"/>
    </xf>
    <xf numFmtId="0" fontId="2" fillId="0" borderId="21" xfId="7" applyFont="1" applyBorder="1" applyAlignment="1" applyProtection="1">
      <alignment vertical="center" wrapText="1"/>
    </xf>
    <xf numFmtId="0" fontId="2" fillId="0" borderId="25" xfId="7" applyFont="1" applyBorder="1" applyAlignment="1" applyProtection="1">
      <alignment horizontal="center" vertical="center" wrapText="1"/>
    </xf>
    <xf numFmtId="0" fontId="3" fillId="5" borderId="0" xfId="8" applyFont="1" applyFill="1" applyAlignment="1" applyProtection="1">
      <alignment wrapText="1"/>
    </xf>
    <xf numFmtId="49" fontId="3" fillId="5" borderId="0" xfId="8" applyNumberFormat="1" applyFont="1" applyFill="1" applyAlignment="1" applyProtection="1">
      <alignment horizontal="center" wrapText="1"/>
    </xf>
    <xf numFmtId="0" fontId="3" fillId="5" borderId="0" xfId="8" applyFont="1" applyFill="1" applyProtection="1"/>
    <xf numFmtId="0" fontId="3" fillId="5" borderId="0" xfId="8" applyFont="1" applyFill="1" applyBorder="1" applyProtection="1"/>
    <xf numFmtId="0" fontId="2" fillId="5" borderId="0" xfId="8" applyFont="1" applyFill="1" applyBorder="1" applyAlignment="1" applyProtection="1">
      <alignment vertical="center" wrapText="1"/>
    </xf>
    <xf numFmtId="49" fontId="2" fillId="5" borderId="0" xfId="8" applyNumberFormat="1" applyFont="1" applyFill="1" applyBorder="1" applyAlignment="1" applyProtection="1">
      <alignment horizontal="center" vertical="center" wrapText="1"/>
    </xf>
    <xf numFmtId="3" fontId="3" fillId="5" borderId="0" xfId="8" applyNumberFormat="1" applyFont="1" applyFill="1" applyBorder="1" applyAlignment="1" applyProtection="1">
      <alignment vertical="center"/>
    </xf>
    <xf numFmtId="0" fontId="2" fillId="5" borderId="0" xfId="8" applyFont="1" applyFill="1" applyAlignment="1" applyProtection="1">
      <alignment horizontal="center" vertical="center" wrapText="1"/>
    </xf>
    <xf numFmtId="0" fontId="2" fillId="5" borderId="0" xfId="8" applyFont="1" applyFill="1" applyAlignment="1">
      <alignment horizontal="right" wrapText="1"/>
    </xf>
    <xf numFmtId="0" fontId="2" fillId="5" borderId="0" xfId="5" applyFont="1" applyFill="1" applyBorder="1" applyAlignment="1" applyProtection="1">
      <alignment horizontal="right" vertical="center"/>
    </xf>
    <xf numFmtId="0" fontId="2" fillId="5" borderId="0" xfId="5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5" applyFont="1" applyFill="1" applyBorder="1" applyAlignment="1" applyProtection="1">
      <alignment horizontal="centerContinuous" vertical="center"/>
      <protection hidden="1"/>
    </xf>
    <xf numFmtId="0" fontId="3" fillId="5" borderId="0" xfId="8" applyFont="1" applyFill="1" applyAlignment="1" applyProtection="1">
      <alignment horizontal="centerContinuous" vertical="center"/>
    </xf>
    <xf numFmtId="0" fontId="3" fillId="5" borderId="0" xfId="5" applyFont="1" applyFill="1" applyBorder="1" applyAlignment="1" applyProtection="1">
      <alignment horizontal="right" vertical="center"/>
      <protection hidden="1"/>
    </xf>
    <xf numFmtId="164" fontId="3" fillId="5" borderId="0" xfId="5" applyNumberFormat="1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/>
    </xf>
    <xf numFmtId="0" fontId="3" fillId="5" borderId="0" xfId="8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5" applyFont="1" applyFill="1" applyBorder="1" applyAlignment="1" applyProtection="1">
      <alignment horizontal="right" vertical="center"/>
    </xf>
    <xf numFmtId="0" fontId="3" fillId="5" borderId="0" xfId="5" applyFont="1" applyFill="1" applyBorder="1" applyAlignment="1" applyProtection="1">
      <alignment vertical="center"/>
    </xf>
    <xf numFmtId="0" fontId="3" fillId="5" borderId="0" xfId="5" applyFont="1" applyFill="1" applyAlignment="1" applyProtection="1">
      <alignment horizontal="left" vertical="justify"/>
    </xf>
    <xf numFmtId="0" fontId="3" fillId="5" borderId="0" xfId="5" applyFont="1" applyFill="1" applyBorder="1" applyAlignment="1" applyProtection="1">
      <alignment horizontal="left" vertical="center"/>
    </xf>
    <xf numFmtId="0" fontId="2" fillId="5" borderId="0" xfId="5" applyFont="1" applyFill="1" applyBorder="1" applyAlignment="1" applyProtection="1">
      <alignment horizontal="left" vertical="justify" wrapText="1"/>
    </xf>
    <xf numFmtId="0" fontId="2" fillId="5" borderId="0" xfId="8" applyFont="1" applyFill="1" applyBorder="1" applyAlignment="1" applyProtection="1">
      <alignment horizontal="left" vertical="justify" wrapText="1"/>
    </xf>
    <xf numFmtId="0" fontId="2" fillId="5" borderId="0" xfId="5" applyFont="1" applyFill="1" applyAlignment="1" applyProtection="1">
      <alignment horizontal="right" vertical="center" wrapText="1"/>
    </xf>
    <xf numFmtId="0" fontId="2" fillId="5" borderId="0" xfId="5" applyFont="1" applyFill="1" applyAlignment="1" applyProtection="1">
      <alignment horizontal="centerContinuous" vertical="center"/>
    </xf>
    <xf numFmtId="0" fontId="2" fillId="5" borderId="0" xfId="5" applyFont="1" applyFill="1" applyBorder="1" applyAlignment="1" applyProtection="1">
      <alignment vertical="center"/>
    </xf>
    <xf numFmtId="0" fontId="3" fillId="5" borderId="0" xfId="0" applyFont="1" applyFill="1" applyAlignment="1" applyProtection="1"/>
    <xf numFmtId="0" fontId="2" fillId="5" borderId="0" xfId="5" applyFont="1" applyFill="1" applyBorder="1" applyAlignment="1" applyProtection="1">
      <alignment vertical="center" wrapText="1"/>
    </xf>
    <xf numFmtId="0" fontId="18" fillId="5" borderId="0" xfId="0" applyFont="1" applyFill="1" applyProtection="1"/>
    <xf numFmtId="0" fontId="2" fillId="5" borderId="0" xfId="5" applyFont="1" applyFill="1" applyBorder="1" applyAlignment="1" applyProtection="1">
      <alignment horizontal="center" vertical="center"/>
    </xf>
    <xf numFmtId="0" fontId="3" fillId="5" borderId="0" xfId="5" applyFont="1" applyFill="1" applyAlignment="1" applyProtection="1">
      <alignment horizontal="center" vertical="center" wrapText="1"/>
    </xf>
    <xf numFmtId="0" fontId="3" fillId="5" borderId="0" xfId="5" applyFont="1" applyFill="1" applyAlignment="1" applyProtection="1">
      <alignment vertical="center" wrapText="1"/>
    </xf>
    <xf numFmtId="0" fontId="3" fillId="5" borderId="0" xfId="5" applyFont="1" applyFill="1" applyAlignment="1" applyProtection="1">
      <alignment horizontal="center" vertical="center"/>
    </xf>
    <xf numFmtId="0" fontId="3" fillId="5" borderId="0" xfId="5" applyFont="1" applyFill="1" applyAlignment="1" applyProtection="1">
      <alignment vertical="center"/>
    </xf>
    <xf numFmtId="0" fontId="2" fillId="5" borderId="0" xfId="5" applyFont="1" applyFill="1" applyBorder="1" applyAlignment="1" applyProtection="1">
      <alignment horizontal="left" vertical="center" wrapText="1"/>
    </xf>
    <xf numFmtId="0" fontId="2" fillId="5" borderId="0" xfId="6" applyFont="1" applyFill="1" applyAlignment="1" applyProtection="1">
      <alignment horizontal="center" vertical="center" wrapText="1"/>
    </xf>
    <xf numFmtId="0" fontId="2" fillId="5" borderId="0" xfId="5" applyFont="1" applyFill="1" applyBorder="1" applyAlignment="1" applyProtection="1">
      <alignment horizontal="left" vertical="center"/>
    </xf>
    <xf numFmtId="164" fontId="3" fillId="5" borderId="0" xfId="5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7" applyFont="1" applyFill="1" applyAlignment="1" applyProtection="1">
      <alignment horizontal="centerContinuous"/>
    </xf>
    <xf numFmtId="0" fontId="2" fillId="5" borderId="0" xfId="7" applyFont="1" applyFill="1" applyBorder="1" applyAlignment="1" applyProtection="1">
      <alignment horizontal="center" vertical="center" wrapText="1"/>
    </xf>
    <xf numFmtId="0" fontId="3" fillId="5" borderId="0" xfId="6" applyFont="1" applyFill="1" applyAlignment="1" applyProtection="1">
      <alignment wrapText="1"/>
    </xf>
    <xf numFmtId="1" fontId="3" fillId="5" borderId="0" xfId="6" applyNumberFormat="1" applyFont="1" applyFill="1" applyAlignment="1" applyProtection="1">
      <alignment wrapText="1"/>
    </xf>
    <xf numFmtId="0" fontId="3" fillId="5" borderId="0" xfId="6" applyFont="1" applyFill="1" applyBorder="1" applyAlignment="1" applyProtection="1">
      <alignment wrapText="1"/>
    </xf>
    <xf numFmtId="49" fontId="3" fillId="5" borderId="0" xfId="6" applyNumberFormat="1" applyFont="1" applyFill="1" applyBorder="1" applyAlignment="1" applyProtection="1">
      <alignment wrapText="1"/>
    </xf>
    <xf numFmtId="1" fontId="3" fillId="5" borderId="0" xfId="6" applyNumberFormat="1" applyFont="1" applyFill="1" applyBorder="1" applyAlignment="1" applyProtection="1">
      <alignment wrapText="1"/>
    </xf>
    <xf numFmtId="0" fontId="12" fillId="5" borderId="0" xfId="6" applyFont="1" applyFill="1" applyAlignment="1" applyProtection="1">
      <alignment wrapText="1"/>
    </xf>
    <xf numFmtId="14" fontId="3" fillId="5" borderId="0" xfId="6" applyNumberFormat="1" applyFont="1" applyFill="1" applyAlignment="1" applyProtection="1">
      <alignment horizontal="center" vertical="center" wrapText="1"/>
    </xf>
    <xf numFmtId="14" fontId="3" fillId="5" borderId="0" xfId="0" applyNumberFormat="1" applyFont="1" applyFill="1" applyAlignment="1" applyProtection="1">
      <alignment horizontal="center" vertical="center" wrapText="1"/>
    </xf>
    <xf numFmtId="0" fontId="3" fillId="3" borderId="4" xfId="5" applyFont="1" applyFill="1" applyBorder="1" applyAlignment="1" applyProtection="1">
      <alignment vertical="top" wrapText="1"/>
    </xf>
    <xf numFmtId="1" fontId="3" fillId="3" borderId="4" xfId="5" applyNumberFormat="1" applyFont="1" applyFill="1" applyBorder="1" applyAlignment="1" applyProtection="1">
      <alignment vertical="top" wrapText="1"/>
    </xf>
    <xf numFmtId="0" fontId="3" fillId="3" borderId="4" xfId="5" applyFont="1" applyFill="1" applyBorder="1" applyAlignment="1" applyProtection="1">
      <alignment vertical="top"/>
    </xf>
    <xf numFmtId="0" fontId="2" fillId="6" borderId="4" xfId="5" applyFont="1" applyFill="1" applyBorder="1" applyAlignment="1" applyProtection="1">
      <alignment vertical="top" wrapText="1"/>
    </xf>
    <xf numFmtId="1" fontId="2" fillId="5" borderId="5" xfId="5" applyNumberFormat="1" applyFont="1" applyFill="1" applyBorder="1" applyAlignment="1" applyProtection="1">
      <alignment horizontal="right" vertical="center" wrapText="1"/>
    </xf>
    <xf numFmtId="3" fontId="2" fillId="5" borderId="5" xfId="5" applyNumberFormat="1" applyFont="1" applyFill="1" applyBorder="1" applyAlignment="1" applyProtection="1">
      <alignment vertical="top"/>
      <protection locked="0"/>
    </xf>
    <xf numFmtId="3" fontId="2" fillId="5" borderId="6" xfId="5" applyNumberFormat="1" applyFont="1" applyFill="1" applyBorder="1" applyAlignment="1" applyProtection="1">
      <alignment vertical="top"/>
      <protection locked="0"/>
    </xf>
    <xf numFmtId="1" fontId="2" fillId="3" borderId="4" xfId="5" applyNumberFormat="1" applyFont="1" applyFill="1" applyBorder="1" applyAlignment="1" applyProtection="1">
      <alignment vertical="top"/>
    </xf>
    <xf numFmtId="1" fontId="7" fillId="3" borderId="4" xfId="5" applyNumberFormat="1" applyFont="1" applyFill="1" applyBorder="1" applyAlignment="1" applyProtection="1">
      <alignment vertical="top" wrapText="1"/>
    </xf>
    <xf numFmtId="0" fontId="2" fillId="5" borderId="0" xfId="0" applyFont="1" applyFill="1" applyBorder="1" applyAlignment="1" applyProtection="1">
      <alignment horizontal="right" vertical="top"/>
    </xf>
    <xf numFmtId="0" fontId="2" fillId="5" borderId="0" xfId="0" applyFont="1" applyFill="1" applyBorder="1" applyAlignment="1" applyProtection="1">
      <alignment horizontal="left" vertical="top"/>
    </xf>
    <xf numFmtId="0" fontId="21" fillId="5" borderId="0" xfId="0" applyFont="1" applyFill="1" applyBorder="1" applyAlignment="1" applyProtection="1">
      <alignment horizontal="left" vertical="top"/>
    </xf>
    <xf numFmtId="0" fontId="5" fillId="5" borderId="0" xfId="6" applyFont="1" applyFill="1" applyAlignment="1" applyProtection="1">
      <alignment horizontal="left" wrapText="1"/>
    </xf>
    <xf numFmtId="0" fontId="2" fillId="0" borderId="35" xfId="8" applyFont="1" applyBorder="1" applyAlignment="1">
      <alignment horizontal="centerContinuous" vertical="center" wrapText="1"/>
    </xf>
    <xf numFmtId="49" fontId="2" fillId="0" borderId="35" xfId="8" applyNumberFormat="1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Continuous" vertical="center" wrapText="1"/>
    </xf>
    <xf numFmtId="0" fontId="2" fillId="0" borderId="29" xfId="8" applyFont="1" applyBorder="1" applyAlignment="1">
      <alignment horizontal="centerContinuous" vertical="center" wrapText="1"/>
    </xf>
    <xf numFmtId="0" fontId="2" fillId="0" borderId="7" xfId="8" applyFont="1" applyBorder="1" applyAlignment="1">
      <alignment horizontal="lef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2" borderId="7" xfId="8" applyFont="1" applyFill="1" applyBorder="1" applyAlignment="1">
      <alignment horizontal="centerContinuous" vertical="center" wrapText="1"/>
    </xf>
    <xf numFmtId="0" fontId="2" fillId="0" borderId="36" xfId="8" applyFont="1" applyBorder="1" applyAlignment="1">
      <alignment horizontal="center" vertical="center" wrapText="1"/>
    </xf>
    <xf numFmtId="49" fontId="2" fillId="0" borderId="36" xfId="8" applyNumberFormat="1" applyFont="1" applyBorder="1" applyAlignment="1">
      <alignment horizontal="centerContinuous" vertical="center" wrapText="1"/>
    </xf>
    <xf numFmtId="0" fontId="2" fillId="0" borderId="12" xfId="8" applyFont="1" applyBorder="1" applyAlignment="1">
      <alignment horizontal="centerContinuous" vertical="center" wrapText="1"/>
    </xf>
    <xf numFmtId="0" fontId="2" fillId="0" borderId="37" xfId="8" applyFont="1" applyBorder="1" applyAlignment="1">
      <alignment horizontal="centerContinuous" vertical="center" wrapText="1"/>
    </xf>
    <xf numFmtId="0" fontId="2" fillId="0" borderId="13" xfId="8" applyFont="1" applyBorder="1" applyAlignment="1">
      <alignment horizontal="centerContinuous" vertical="center" wrapText="1"/>
    </xf>
    <xf numFmtId="0" fontId="2" fillId="0" borderId="35" xfId="8" applyFont="1" applyBorder="1" applyAlignment="1">
      <alignment horizontal="left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2" fillId="0" borderId="32" xfId="8" applyFont="1" applyBorder="1" applyAlignment="1">
      <alignment horizontal="centerContinuous" vertical="center" wrapText="1"/>
    </xf>
    <xf numFmtId="0" fontId="16" fillId="0" borderId="32" xfId="0" applyFont="1" applyBorder="1" applyAlignment="1">
      <alignment horizontal="centerContinuous" vertical="center" wrapText="1"/>
    </xf>
    <xf numFmtId="0" fontId="2" fillId="0" borderId="34" xfId="8" applyFont="1" applyBorder="1" applyAlignment="1">
      <alignment horizontal="centerContinuous" vertical="center" wrapText="1"/>
    </xf>
    <xf numFmtId="0" fontId="2" fillId="0" borderId="5" xfId="8" applyFont="1" applyBorder="1" applyAlignment="1">
      <alignment horizontal="center" vertical="center" wrapText="1"/>
    </xf>
    <xf numFmtId="0" fontId="16" fillId="0" borderId="32" xfId="0" applyFont="1" applyBorder="1" applyAlignment="1">
      <alignment vertical="center" wrapText="1"/>
    </xf>
    <xf numFmtId="0" fontId="2" fillId="2" borderId="13" xfId="8" applyFont="1" applyFill="1" applyBorder="1" applyAlignment="1">
      <alignment horizontal="centerContinuous" vertical="center" wrapText="1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 wrapText="1"/>
    </xf>
    <xf numFmtId="0" fontId="3" fillId="0" borderId="5" xfId="8" applyFont="1" applyBorder="1" applyAlignment="1">
      <alignment wrapText="1"/>
    </xf>
    <xf numFmtId="3" fontId="3" fillId="5" borderId="0" xfId="7" applyNumberFormat="1" applyFont="1" applyFill="1" applyProtection="1"/>
    <xf numFmtId="14" fontId="3" fillId="4" borderId="5" xfId="9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2" xfId="6" applyNumberFormat="1" applyFont="1" applyBorder="1" applyAlignment="1">
      <alignment wrapText="1"/>
    </xf>
    <xf numFmtId="3" fontId="3" fillId="0" borderId="3" xfId="6" applyNumberFormat="1" applyFont="1" applyBorder="1" applyAlignment="1">
      <alignment wrapText="1"/>
    </xf>
    <xf numFmtId="3" fontId="2" fillId="0" borderId="15" xfId="6" applyNumberFormat="1" applyFont="1" applyBorder="1" applyAlignment="1">
      <alignment wrapText="1"/>
    </xf>
    <xf numFmtId="3" fontId="2" fillId="0" borderId="16" xfId="6" applyNumberFormat="1" applyFont="1" applyBorder="1" applyAlignment="1">
      <alignment wrapText="1"/>
    </xf>
    <xf numFmtId="3" fontId="3" fillId="0" borderId="13" xfId="6" applyNumberFormat="1" applyFont="1" applyBorder="1" applyAlignment="1">
      <alignment wrapText="1"/>
    </xf>
    <xf numFmtId="3" fontId="3" fillId="0" borderId="14" xfId="6" applyNumberFormat="1" applyFont="1" applyBorder="1" applyAlignment="1">
      <alignment wrapText="1"/>
    </xf>
    <xf numFmtId="3" fontId="2" fillId="0" borderId="7" xfId="6" applyNumberFormat="1" applyFont="1" applyBorder="1" applyAlignment="1">
      <alignment wrapText="1"/>
    </xf>
    <xf numFmtId="3" fontId="2" fillId="0" borderId="8" xfId="6" applyNumberFormat="1" applyFont="1" applyBorder="1" applyAlignment="1">
      <alignment wrapText="1"/>
    </xf>
    <xf numFmtId="3" fontId="2" fillId="0" borderId="9" xfId="6" applyNumberFormat="1" applyFont="1" applyBorder="1" applyAlignment="1">
      <alignment wrapText="1"/>
    </xf>
    <xf numFmtId="3" fontId="2" fillId="0" borderId="10" xfId="6" applyNumberFormat="1" applyFont="1" applyBorder="1" applyAlignment="1">
      <alignment wrapText="1"/>
    </xf>
    <xf numFmtId="3" fontId="9" fillId="0" borderId="9" xfId="6" applyNumberFormat="1" applyFont="1" applyBorder="1" applyAlignment="1">
      <alignment wrapText="1"/>
    </xf>
    <xf numFmtId="3" fontId="9" fillId="0" borderId="10" xfId="6" applyNumberFormat="1" applyFont="1" applyBorder="1" applyAlignment="1">
      <alignment wrapText="1"/>
    </xf>
    <xf numFmtId="49" fontId="3" fillId="4" borderId="5" xfId="9" applyNumberFormat="1" applyFont="1" applyFill="1" applyBorder="1" applyProtection="1">
      <protection locked="0"/>
    </xf>
    <xf numFmtId="49" fontId="19" fillId="4" borderId="29" xfId="2" applyNumberFormat="1" applyFont="1" applyFill="1" applyBorder="1" applyAlignment="1" applyProtection="1">
      <protection locked="0"/>
    </xf>
    <xf numFmtId="49" fontId="19" fillId="4" borderId="30" xfId="2" applyNumberFormat="1" applyFont="1" applyFill="1" applyBorder="1" applyAlignment="1" applyProtection="1">
      <protection locked="0"/>
    </xf>
    <xf numFmtId="14" fontId="3" fillId="5" borderId="0" xfId="5" applyNumberFormat="1" applyFont="1" applyFill="1" applyAlignment="1" applyProtection="1">
      <alignment horizontal="left" vertical="top"/>
    </xf>
    <xf numFmtId="14" fontId="3" fillId="5" borderId="0" xfId="5" applyNumberFormat="1" applyFont="1" applyFill="1" applyAlignment="1" applyProtection="1">
      <alignment horizontal="left" vertical="top" wrapText="1"/>
    </xf>
    <xf numFmtId="0" fontId="3" fillId="5" borderId="0" xfId="6" applyFont="1" applyFill="1" applyAlignment="1" applyProtection="1"/>
    <xf numFmtId="3" fontId="9" fillId="0" borderId="5" xfId="5" applyNumberFormat="1" applyFont="1" applyBorder="1" applyAlignment="1">
      <alignment vertical="top" wrapText="1"/>
    </xf>
    <xf numFmtId="3" fontId="9" fillId="0" borderId="6" xfId="5" applyNumberFormat="1" applyFont="1" applyBorder="1" applyAlignment="1">
      <alignment vertical="top" wrapText="1"/>
    </xf>
    <xf numFmtId="3" fontId="2" fillId="0" borderId="7" xfId="5" applyNumberFormat="1" applyFont="1" applyBorder="1" applyAlignment="1">
      <alignment vertical="top" wrapText="1"/>
    </xf>
    <xf numFmtId="3" fontId="2" fillId="0" borderId="8" xfId="5" applyNumberFormat="1" applyFont="1" applyBorder="1" applyAlignment="1">
      <alignment vertical="top" wrapText="1"/>
    </xf>
    <xf numFmtId="3" fontId="2" fillId="0" borderId="9" xfId="5" applyNumberFormat="1" applyFont="1" applyBorder="1" applyAlignment="1">
      <alignment vertical="center" wrapText="1"/>
    </xf>
    <xf numFmtId="3" fontId="2" fillId="0" borderId="10" xfId="5" applyNumberFormat="1" applyFont="1" applyBorder="1" applyAlignment="1">
      <alignment vertical="center" wrapText="1"/>
    </xf>
    <xf numFmtId="3" fontId="9" fillId="0" borderId="5" xfId="5" applyNumberFormat="1" applyFont="1" applyBorder="1" applyAlignment="1">
      <alignment vertical="center" wrapText="1"/>
    </xf>
    <xf numFmtId="3" fontId="9" fillId="0" borderId="6" xfId="5" applyNumberFormat="1" applyFont="1" applyBorder="1" applyAlignment="1">
      <alignment vertical="center" wrapText="1"/>
    </xf>
    <xf numFmtId="3" fontId="3" fillId="0" borderId="5" xfId="5" applyNumberFormat="1" applyFont="1" applyBorder="1" applyAlignment="1">
      <alignment vertical="top" wrapText="1"/>
    </xf>
    <xf numFmtId="3" fontId="3" fillId="0" borderId="6" xfId="5" applyNumberFormat="1" applyFont="1" applyBorder="1" applyAlignment="1">
      <alignment vertical="top" wrapText="1"/>
    </xf>
    <xf numFmtId="3" fontId="2" fillId="0" borderId="5" xfId="5" applyNumberFormat="1" applyFont="1" applyBorder="1" applyAlignment="1">
      <alignment vertical="top" wrapText="1"/>
    </xf>
    <xf numFmtId="3" fontId="2" fillId="0" borderId="6" xfId="5" applyNumberFormat="1" applyFont="1" applyBorder="1" applyAlignment="1">
      <alignment vertical="top" wrapText="1"/>
    </xf>
    <xf numFmtId="3" fontId="9" fillId="0" borderId="5" xfId="7" applyNumberFormat="1" applyFont="1" applyBorder="1" applyAlignment="1">
      <alignment vertical="center"/>
    </xf>
    <xf numFmtId="3" fontId="9" fillId="0" borderId="6" xfId="7" applyNumberFormat="1" applyFont="1" applyBorder="1" applyAlignment="1">
      <alignment vertical="center"/>
    </xf>
    <xf numFmtId="3" fontId="2" fillId="0" borderId="2" xfId="7" applyNumberFormat="1" applyFont="1" applyBorder="1" applyAlignment="1">
      <alignment vertical="center"/>
    </xf>
    <xf numFmtId="3" fontId="2" fillId="0" borderId="3" xfId="7" applyNumberFormat="1" applyFont="1" applyBorder="1" applyAlignment="1">
      <alignment vertical="center"/>
    </xf>
    <xf numFmtId="3" fontId="2" fillId="0" borderId="5" xfId="7" applyNumberFormat="1" applyFont="1" applyBorder="1" applyAlignment="1">
      <alignment vertical="center"/>
    </xf>
    <xf numFmtId="3" fontId="2" fillId="0" borderId="6" xfId="7" applyNumberFormat="1" applyFont="1" applyBorder="1" applyAlignment="1">
      <alignment vertical="center"/>
    </xf>
    <xf numFmtId="3" fontId="9" fillId="0" borderId="7" xfId="7" applyNumberFormat="1" applyFont="1" applyBorder="1" applyAlignment="1">
      <alignment vertical="center"/>
    </xf>
    <xf numFmtId="3" fontId="9" fillId="0" borderId="8" xfId="7" applyNumberFormat="1" applyFont="1" applyBorder="1" applyAlignment="1">
      <alignment vertical="center"/>
    </xf>
    <xf numFmtId="3" fontId="2" fillId="0" borderId="7" xfId="7" applyNumberFormat="1" applyFont="1" applyBorder="1" applyAlignment="1">
      <alignment vertical="center"/>
    </xf>
    <xf numFmtId="3" fontId="2" fillId="0" borderId="8" xfId="7" applyNumberFormat="1" applyFont="1" applyBorder="1" applyAlignment="1">
      <alignment vertical="center"/>
    </xf>
    <xf numFmtId="3" fontId="2" fillId="0" borderId="9" xfId="7" applyNumberFormat="1" applyFont="1" applyBorder="1" applyAlignment="1">
      <alignment vertical="center"/>
    </xf>
    <xf numFmtId="3" fontId="2" fillId="0" borderId="10" xfId="7" applyNumberFormat="1" applyFont="1" applyBorder="1" applyAlignment="1">
      <alignment vertical="center"/>
    </xf>
    <xf numFmtId="3" fontId="3" fillId="0" borderId="5" xfId="7" applyNumberFormat="1" applyFont="1" applyBorder="1" applyAlignment="1">
      <alignment vertical="center"/>
    </xf>
    <xf numFmtId="3" fontId="3" fillId="0" borderId="6" xfId="7" applyNumberFormat="1" applyFont="1" applyBorder="1" applyAlignment="1">
      <alignment vertical="center"/>
    </xf>
    <xf numFmtId="3" fontId="9" fillId="4" borderId="38" xfId="5" applyNumberFormat="1" applyFont="1" applyFill="1" applyBorder="1" applyAlignment="1" applyProtection="1">
      <alignment vertical="top"/>
      <protection locked="0"/>
    </xf>
    <xf numFmtId="3" fontId="2" fillId="0" borderId="5" xfId="8" applyNumberFormat="1" applyFont="1" applyBorder="1" applyAlignment="1">
      <alignment vertical="center"/>
    </xf>
    <xf numFmtId="3" fontId="2" fillId="0" borderId="6" xfId="8" applyNumberFormat="1" applyFont="1" applyBorder="1" applyAlignment="1">
      <alignment vertical="center"/>
    </xf>
    <xf numFmtId="3" fontId="2" fillId="0" borderId="9" xfId="8" applyNumberFormat="1" applyFont="1" applyBorder="1" applyAlignment="1">
      <alignment vertical="center"/>
    </xf>
    <xf numFmtId="3" fontId="2" fillId="0" borderId="10" xfId="8" applyNumberFormat="1" applyFont="1" applyBorder="1" applyAlignment="1">
      <alignment vertical="center"/>
    </xf>
    <xf numFmtId="3" fontId="3" fillId="0" borderId="5" xfId="8" applyNumberFormat="1" applyFont="1" applyBorder="1" applyAlignment="1">
      <alignment vertical="center"/>
    </xf>
    <xf numFmtId="3" fontId="2" fillId="0" borderId="7" xfId="8" applyNumberFormat="1" applyFont="1" applyBorder="1" applyAlignment="1">
      <alignment vertical="center"/>
    </xf>
    <xf numFmtId="0" fontId="2" fillId="5" borderId="0" xfId="8" applyFont="1" applyFill="1" applyBorder="1" applyAlignment="1" applyProtection="1">
      <alignment horizontal="left" vertical="center"/>
    </xf>
    <xf numFmtId="0" fontId="2" fillId="5" borderId="0" xfId="8" applyFont="1" applyFill="1" applyBorder="1" applyAlignment="1" applyProtection="1">
      <alignment horizontal="left" vertical="center" wrapText="1"/>
    </xf>
    <xf numFmtId="0" fontId="2" fillId="5" borderId="35" xfId="9" applyFont="1" applyFill="1" applyBorder="1" applyAlignment="1" applyProtection="1">
      <alignment horizontal="centerContinuous" vertical="center" wrapText="1"/>
    </xf>
    <xf numFmtId="0" fontId="2" fillId="5" borderId="30" xfId="9" applyFont="1" applyFill="1" applyBorder="1" applyAlignment="1" applyProtection="1">
      <alignment horizontal="centerContinuous" vertical="center" wrapText="1"/>
    </xf>
    <xf numFmtId="0" fontId="20" fillId="5" borderId="36" xfId="9" applyFont="1" applyFill="1" applyBorder="1" applyAlignment="1" applyProtection="1">
      <alignment horizontal="centerContinuous" vertical="center" wrapText="1"/>
    </xf>
    <xf numFmtId="49" fontId="20" fillId="5" borderId="36" xfId="9" applyNumberFormat="1" applyFont="1" applyFill="1" applyBorder="1" applyAlignment="1" applyProtection="1">
      <alignment horizontal="centerContinuous"/>
    </xf>
    <xf numFmtId="0" fontId="21" fillId="5" borderId="37" xfId="9" applyFont="1" applyFill="1" applyBorder="1" applyAlignment="1" applyProtection="1">
      <alignment horizontal="centerContinuous" vertical="center" wrapText="1"/>
    </xf>
    <xf numFmtId="0" fontId="18" fillId="5" borderId="36" xfId="0" applyFont="1" applyFill="1" applyBorder="1" applyProtection="1"/>
    <xf numFmtId="0" fontId="3" fillId="5" borderId="37" xfId="9" applyFont="1" applyFill="1" applyBorder="1" applyAlignment="1" applyProtection="1">
      <alignment horizontal="centerContinuous" vertical="center" wrapText="1"/>
    </xf>
    <xf numFmtId="0" fontId="2" fillId="0" borderId="32" xfId="9" applyFont="1" applyBorder="1" applyAlignment="1" applyProtection="1">
      <alignment horizontal="centerContinuous" vertical="center"/>
    </xf>
    <xf numFmtId="0" fontId="2" fillId="0" borderId="34" xfId="9" applyFont="1" applyBorder="1" applyAlignment="1" applyProtection="1">
      <alignment horizontal="centerContinuous" vertical="center"/>
    </xf>
    <xf numFmtId="0" fontId="3" fillId="0" borderId="5" xfId="9" applyFont="1" applyBorder="1" applyAlignment="1" applyProtection="1">
      <alignment horizontal="right" vertical="center" wrapText="1"/>
    </xf>
    <xf numFmtId="0" fontId="3" fillId="0" borderId="35" xfId="9" applyFont="1" applyBorder="1" applyAlignment="1" applyProtection="1">
      <alignment horizontal="left" vertical="center" wrapText="1"/>
    </xf>
    <xf numFmtId="0" fontId="3" fillId="0" borderId="30" xfId="9" applyFont="1" applyBorder="1" applyAlignment="1" applyProtection="1">
      <alignment horizontal="left" vertical="center" wrapText="1"/>
    </xf>
    <xf numFmtId="0" fontId="2" fillId="0" borderId="32" xfId="9" applyFont="1" applyBorder="1" applyAlignment="1" applyProtection="1">
      <alignment horizontal="centerContinuous" vertical="center" wrapText="1"/>
    </xf>
    <xf numFmtId="0" fontId="2" fillId="0" borderId="34" xfId="9" applyFont="1" applyBorder="1" applyAlignment="1" applyProtection="1">
      <alignment horizontal="centerContinuous" vertical="center" wrapText="1"/>
    </xf>
    <xf numFmtId="49" fontId="3" fillId="4" borderId="5" xfId="9" applyNumberFormat="1" applyFont="1" applyFill="1" applyBorder="1" applyAlignment="1" applyProtection="1">
      <alignment horizontal="left" vertical="center" wrapText="1"/>
      <protection locked="0"/>
    </xf>
    <xf numFmtId="0" fontId="3" fillId="0" borderId="5" xfId="9" applyFont="1" applyBorder="1" applyAlignment="1" applyProtection="1">
      <alignment horizontal="right"/>
    </xf>
    <xf numFmtId="0" fontId="3" fillId="4" borderId="5" xfId="9" applyFont="1" applyFill="1" applyBorder="1" applyAlignment="1" applyProtection="1">
      <alignment horizontal="left" vertical="center" wrapText="1"/>
      <protection locked="0"/>
    </xf>
    <xf numFmtId="49" fontId="19" fillId="4" borderId="5" xfId="2" applyNumberFormat="1" applyFont="1" applyFill="1" applyBorder="1" applyAlignment="1" applyProtection="1">
      <protection locked="0"/>
    </xf>
    <xf numFmtId="0" fontId="2" fillId="0" borderId="36" xfId="9" applyFont="1" applyBorder="1" applyAlignment="1" applyProtection="1">
      <alignment horizontal="centerContinuous" vertical="center" wrapText="1"/>
    </xf>
    <xf numFmtId="0" fontId="3" fillId="0" borderId="37" xfId="9" applyFont="1" applyBorder="1" applyAlignment="1" applyProtection="1">
      <alignment horizontal="centerContinuous" vertical="center" wrapText="1"/>
    </xf>
    <xf numFmtId="0" fontId="18" fillId="0" borderId="18" xfId="0" applyFont="1" applyBorder="1" applyProtection="1"/>
    <xf numFmtId="0" fontId="18" fillId="0" borderId="29" xfId="0" applyFont="1" applyBorder="1" applyProtection="1"/>
    <xf numFmtId="165" fontId="3" fillId="5" borderId="0" xfId="5" applyNumberFormat="1" applyFont="1" applyFill="1" applyAlignment="1" applyProtection="1">
      <alignment horizontal="left" vertical="center"/>
    </xf>
    <xf numFmtId="0" fontId="3" fillId="5" borderId="0" xfId="7" applyFont="1" applyFill="1" applyBorder="1" applyAlignment="1" applyProtection="1">
      <alignment horizontal="left" wrapText="1"/>
    </xf>
    <xf numFmtId="0" fontId="5" fillId="5" borderId="0" xfId="6" applyFont="1" applyFill="1" applyAlignment="1" applyProtection="1">
      <alignment horizontal="left" wrapText="1"/>
    </xf>
    <xf numFmtId="0" fontId="3" fillId="0" borderId="0" xfId="11" applyFont="1"/>
    <xf numFmtId="0" fontId="2" fillId="5" borderId="0" xfId="5" applyFont="1" applyFill="1" applyAlignment="1">
      <alignment horizontal="centerContinuous" vertical="center"/>
    </xf>
    <xf numFmtId="0" fontId="3" fillId="5" borderId="0" xfId="11" applyFont="1" applyFill="1"/>
    <xf numFmtId="0" fontId="3" fillId="5" borderId="0" xfId="11" applyFont="1" applyFill="1" applyAlignment="1">
      <alignment horizontal="centerContinuous" vertical="center"/>
    </xf>
    <xf numFmtId="0" fontId="5" fillId="5" borderId="0" xfId="0" applyFont="1" applyFill="1" applyAlignment="1">
      <alignment horizontal="center" vertical="center"/>
    </xf>
    <xf numFmtId="0" fontId="22" fillId="5" borderId="0" xfId="5" applyFont="1" applyFill="1" applyAlignment="1">
      <alignment horizontal="centerContinuous" vertical="center"/>
    </xf>
    <xf numFmtId="0" fontId="2" fillId="5" borderId="0" xfId="5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Continuous" vertical="center"/>
    </xf>
    <xf numFmtId="0" fontId="2" fillId="5" borderId="0" xfId="12" applyFont="1" applyFill="1" applyAlignment="1">
      <alignment horizontal="centerContinuous" vertical="center"/>
    </xf>
    <xf numFmtId="0" fontId="2" fillId="5" borderId="0" xfId="12" applyFont="1" applyFill="1" applyAlignment="1">
      <alignment horizontal="center"/>
    </xf>
    <xf numFmtId="0" fontId="3" fillId="5" borderId="0" xfId="5" applyFont="1" applyFill="1" applyAlignment="1" applyProtection="1">
      <alignment horizontal="right" vertical="center"/>
      <protection hidden="1"/>
    </xf>
    <xf numFmtId="164" fontId="3" fillId="5" borderId="0" xfId="5" applyNumberFormat="1" applyFont="1" applyFill="1" applyAlignment="1">
      <alignment horizontal="left" vertical="center"/>
    </xf>
    <xf numFmtId="0" fontId="3" fillId="5" borderId="0" xfId="5" applyFont="1" applyFill="1" applyAlignment="1" applyProtection="1">
      <alignment horizontal="centerContinuous" vertical="center"/>
      <protection hidden="1"/>
    </xf>
    <xf numFmtId="167" fontId="2" fillId="5" borderId="0" xfId="5" applyNumberFormat="1" applyFont="1" applyFill="1" applyAlignment="1" applyProtection="1">
      <alignment horizontal="right" vertical="center"/>
      <protection hidden="1"/>
    </xf>
    <xf numFmtId="0" fontId="3" fillId="5" borderId="0" xfId="11" applyFont="1" applyFill="1" applyAlignment="1">
      <alignment horizontal="centerContinuous"/>
    </xf>
    <xf numFmtId="0" fontId="3" fillId="5" borderId="0" xfId="5" applyFont="1" applyFill="1" applyAlignment="1">
      <alignment vertical="top"/>
    </xf>
    <xf numFmtId="0" fontId="3" fillId="5" borderId="0" xfId="5" applyFont="1" applyFill="1" applyAlignment="1">
      <alignment horizontal="right" vertical="center"/>
    </xf>
    <xf numFmtId="0" fontId="3" fillId="5" borderId="0" xfId="5" applyFont="1" applyFill="1" applyAlignment="1">
      <alignment vertical="center"/>
    </xf>
    <xf numFmtId="0" fontId="3" fillId="5" borderId="0" xfId="0" applyFont="1" applyFill="1"/>
    <xf numFmtId="0" fontId="2" fillId="5" borderId="0" xfId="5" applyFont="1" applyFill="1" applyAlignment="1" applyProtection="1">
      <alignment horizontal="right" vertical="center"/>
      <protection hidden="1"/>
    </xf>
    <xf numFmtId="0" fontId="3" fillId="5" borderId="0" xfId="12" applyFont="1" applyFill="1" applyAlignment="1">
      <alignment vertical="justify" wrapText="1"/>
    </xf>
    <xf numFmtId="0" fontId="3" fillId="5" borderId="0" xfId="5" applyFont="1" applyFill="1" applyAlignment="1">
      <alignment horizontal="left" vertical="center"/>
    </xf>
    <xf numFmtId="0" fontId="3" fillId="5" borderId="0" xfId="5" applyFont="1" applyFill="1" applyAlignment="1">
      <alignment vertical="top" wrapText="1"/>
    </xf>
    <xf numFmtId="0" fontId="2" fillId="5" borderId="0" xfId="12" applyFont="1" applyFill="1" applyAlignment="1">
      <alignment vertical="justify" wrapText="1"/>
    </xf>
    <xf numFmtId="14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12" applyFont="1" applyFill="1" applyAlignment="1">
      <alignment horizontal="left" vertical="center" wrapText="1"/>
    </xf>
    <xf numFmtId="0" fontId="2" fillId="5" borderId="0" xfId="6" applyFont="1" applyFill="1" applyAlignment="1" applyProtection="1">
      <alignment horizontal="center" wrapText="1"/>
      <protection locked="0"/>
    </xf>
    <xf numFmtId="0" fontId="2" fillId="5" borderId="39" xfId="6" applyFont="1" applyFill="1" applyBorder="1" applyAlignment="1" applyProtection="1">
      <alignment horizontal="center" wrapText="1"/>
      <protection locked="0"/>
    </xf>
    <xf numFmtId="0" fontId="2" fillId="0" borderId="40" xfId="12" applyFont="1" applyBorder="1" applyAlignment="1">
      <alignment horizontal="center" vertical="center" wrapText="1"/>
    </xf>
    <xf numFmtId="0" fontId="2" fillId="0" borderId="41" xfId="12" applyFont="1" applyBorder="1" applyAlignment="1">
      <alignment horizontal="center" vertical="center" wrapText="1"/>
    </xf>
    <xf numFmtId="49" fontId="2" fillId="0" borderId="42" xfId="12" applyNumberFormat="1" applyFont="1" applyBorder="1" applyAlignment="1">
      <alignment horizontal="center" vertical="center" wrapText="1"/>
    </xf>
    <xf numFmtId="0" fontId="2" fillId="0" borderId="2" xfId="12" applyFont="1" applyBorder="1" applyAlignment="1">
      <alignment horizontal="centerContinuous" vertical="center" wrapText="1"/>
    </xf>
    <xf numFmtId="0" fontId="2" fillId="0" borderId="42" xfId="12" applyFont="1" applyBorder="1" applyAlignment="1">
      <alignment horizontal="center" vertical="center" wrapText="1"/>
    </xf>
    <xf numFmtId="0" fontId="2" fillId="0" borderId="43" xfId="12" applyFont="1" applyBorder="1" applyAlignment="1">
      <alignment horizontal="center" vertical="center" wrapText="1"/>
    </xf>
    <xf numFmtId="0" fontId="2" fillId="0" borderId="0" xfId="11" applyFont="1"/>
    <xf numFmtId="0" fontId="2" fillId="5" borderId="0" xfId="11" applyFont="1" applyFill="1"/>
    <xf numFmtId="0" fontId="2" fillId="0" borderId="28" xfId="12" applyFont="1" applyBorder="1" applyAlignment="1">
      <alignment horizontal="center" vertical="center" wrapText="1"/>
    </xf>
    <xf numFmtId="0" fontId="2" fillId="0" borderId="34" xfId="12" applyFont="1" applyBorder="1" applyAlignment="1">
      <alignment horizontal="center" vertical="center" wrapText="1"/>
    </xf>
    <xf numFmtId="49" fontId="2" fillId="0" borderId="13" xfId="12" applyNumberFormat="1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13" xfId="12" applyFont="1" applyBorder="1" applyAlignment="1">
      <alignment horizontal="center"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7" xfId="12" applyFont="1" applyBorder="1" applyAlignment="1">
      <alignment horizontal="centerContinuous"/>
    </xf>
    <xf numFmtId="0" fontId="2" fillId="0" borderId="15" xfId="12" applyFont="1" applyBorder="1" applyAlignment="1">
      <alignment horizontal="centerContinuous"/>
    </xf>
    <xf numFmtId="0" fontId="2" fillId="0" borderId="15" xfId="12" applyFont="1" applyBorder="1" applyAlignment="1">
      <alignment horizontal="center"/>
    </xf>
    <xf numFmtId="0" fontId="2" fillId="0" borderId="15" xfId="12" applyFont="1" applyBorder="1" applyAlignment="1">
      <alignment horizontal="center" vertical="center" wrapText="1"/>
    </xf>
    <xf numFmtId="0" fontId="2" fillId="0" borderId="16" xfId="12" applyFont="1" applyBorder="1" applyAlignment="1">
      <alignment horizontal="center" vertical="center" wrapText="1"/>
    </xf>
    <xf numFmtId="0" fontId="2" fillId="0" borderId="21" xfId="12" applyFont="1" applyBorder="1" applyAlignment="1">
      <alignment horizontal="right" vertical="center" wrapText="1"/>
    </xf>
    <xf numFmtId="0" fontId="2" fillId="0" borderId="13" xfId="12" applyFont="1" applyBorder="1" applyAlignment="1">
      <alignment vertical="justify" wrapText="1"/>
    </xf>
    <xf numFmtId="49" fontId="2" fillId="2" borderId="13" xfId="12" applyNumberFormat="1" applyFont="1" applyFill="1" applyBorder="1" applyAlignment="1">
      <alignment vertical="center" wrapText="1"/>
    </xf>
    <xf numFmtId="0" fontId="3" fillId="2" borderId="2" xfId="12" applyFont="1" applyFill="1" applyBorder="1" applyAlignment="1">
      <alignment horizontal="right" vertical="center" wrapText="1"/>
    </xf>
    <xf numFmtId="0" fontId="3" fillId="2" borderId="3" xfId="12" applyFont="1" applyFill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/>
    </xf>
    <xf numFmtId="0" fontId="3" fillId="0" borderId="5" xfId="12" applyFont="1" applyBorder="1"/>
    <xf numFmtId="49" fontId="3" fillId="0" borderId="5" xfId="12" applyNumberFormat="1" applyFont="1" applyBorder="1" applyAlignment="1">
      <alignment horizontal="center" vertical="center" wrapText="1"/>
    </xf>
    <xf numFmtId="3" fontId="3" fillId="4" borderId="18" xfId="5" applyNumberFormat="1" applyFont="1" applyFill="1" applyBorder="1" applyAlignment="1" applyProtection="1">
      <alignment horizontal="right" vertical="center"/>
      <protection locked="0"/>
    </xf>
    <xf numFmtId="0" fontId="3" fillId="0" borderId="5" xfId="12" applyFont="1" applyBorder="1" applyAlignment="1">
      <alignment horizontal="right" vertical="center" wrapText="1"/>
    </xf>
    <xf numFmtId="0" fontId="3" fillId="0" borderId="6" xfId="12" applyFont="1" applyBorder="1" applyAlignment="1">
      <alignment horizontal="right" vertical="center" wrapText="1"/>
    </xf>
    <xf numFmtId="0" fontId="3" fillId="0" borderId="4" xfId="12" quotePrefix="1" applyFont="1" applyBorder="1" applyAlignment="1">
      <alignment horizontal="right" vertical="center"/>
    </xf>
    <xf numFmtId="0" fontId="3" fillId="0" borderId="5" xfId="12" applyFont="1" applyBorder="1" applyAlignment="1">
      <alignment wrapText="1"/>
    </xf>
    <xf numFmtId="49" fontId="3" fillId="0" borderId="5" xfId="12" applyNumberFormat="1" applyFont="1" applyBorder="1" applyAlignment="1">
      <alignment horizontal="center" vertical="center"/>
    </xf>
    <xf numFmtId="0" fontId="3" fillId="0" borderId="5" xfId="12" applyFont="1" applyBorder="1" applyAlignment="1">
      <alignment vertical="center" wrapText="1"/>
    </xf>
    <xf numFmtId="0" fontId="9" fillId="0" borderId="5" xfId="12" applyFont="1" applyBorder="1" applyAlignment="1">
      <alignment horizontal="right"/>
    </xf>
    <xf numFmtId="49" fontId="9" fillId="0" borderId="5" xfId="12" applyNumberFormat="1" applyFont="1" applyBorder="1" applyAlignment="1">
      <alignment horizontal="center" vertical="center" wrapText="1"/>
    </xf>
    <xf numFmtId="0" fontId="9" fillId="0" borderId="5" xfId="12" applyFont="1" applyBorder="1" applyAlignment="1">
      <alignment horizontal="right" vertical="center" wrapText="1"/>
    </xf>
    <xf numFmtId="0" fontId="2" fillId="0" borderId="4" xfId="12" applyFont="1" applyBorder="1" applyAlignment="1">
      <alignment horizontal="right" vertical="center"/>
    </xf>
    <xf numFmtId="0" fontId="2" fillId="0" borderId="5" xfId="12" applyFont="1" applyBorder="1" applyAlignment="1">
      <alignment horizontal="left"/>
    </xf>
    <xf numFmtId="0" fontId="2" fillId="0" borderId="4" xfId="12" applyFont="1" applyBorder="1" applyAlignment="1">
      <alignment horizontal="right" vertical="center" wrapText="1"/>
    </xf>
    <xf numFmtId="0" fontId="2" fillId="0" borderId="5" xfId="12" applyFont="1" applyBorder="1" applyAlignment="1">
      <alignment vertical="justify" wrapText="1"/>
    </xf>
    <xf numFmtId="1" fontId="3" fillId="0" borderId="5" xfId="12" applyNumberFormat="1" applyFont="1" applyBorder="1" applyAlignment="1">
      <alignment horizontal="right" vertical="center" wrapText="1"/>
    </xf>
    <xf numFmtId="0" fontId="3" fillId="0" borderId="4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left" vertical="center" wrapText="1"/>
    </xf>
    <xf numFmtId="49" fontId="9" fillId="0" borderId="7" xfId="12" applyNumberFormat="1" applyFont="1" applyBorder="1" applyAlignment="1">
      <alignment horizontal="center" vertical="center" wrapText="1"/>
    </xf>
    <xf numFmtId="0" fontId="9" fillId="0" borderId="7" xfId="12" applyFont="1" applyBorder="1" applyAlignment="1">
      <alignment horizontal="right" vertical="center" wrapText="1"/>
    </xf>
    <xf numFmtId="0" fontId="3" fillId="0" borderId="7" xfId="12" applyFont="1" applyBorder="1" applyAlignment="1">
      <alignment horizontal="right" vertical="center" wrapText="1"/>
    </xf>
    <xf numFmtId="0" fontId="3" fillId="0" borderId="8" xfId="12" applyFont="1" applyBorder="1" applyAlignment="1">
      <alignment horizontal="right" vertical="center" wrapText="1"/>
    </xf>
    <xf numFmtId="0" fontId="2" fillId="0" borderId="18" xfId="12" applyFont="1" applyBorder="1" applyAlignment="1">
      <alignment vertical="justify" wrapText="1"/>
    </xf>
    <xf numFmtId="49" fontId="3" fillId="2" borderId="18" xfId="12" applyNumberFormat="1" applyFont="1" applyFill="1" applyBorder="1" applyAlignment="1">
      <alignment horizontal="center" vertical="center" wrapText="1"/>
    </xf>
    <xf numFmtId="1" fontId="3" fillId="2" borderId="44" xfId="12" applyNumberFormat="1" applyFont="1" applyFill="1" applyBorder="1" applyAlignment="1">
      <alignment horizontal="right" vertical="center" wrapText="1"/>
    </xf>
    <xf numFmtId="1" fontId="3" fillId="2" borderId="45" xfId="12" applyNumberFormat="1" applyFont="1" applyFill="1" applyBorder="1" applyAlignment="1">
      <alignment horizontal="right" vertical="center" wrapText="1"/>
    </xf>
    <xf numFmtId="0" fontId="5" fillId="0" borderId="5" xfId="12" applyFont="1" applyBorder="1" applyAlignment="1">
      <alignment vertical="justify"/>
    </xf>
    <xf numFmtId="49" fontId="3" fillId="0" borderId="13" xfId="12" applyNumberFormat="1" applyFont="1" applyBorder="1" applyAlignment="1">
      <alignment horizontal="center" vertical="center" wrapText="1"/>
    </xf>
    <xf numFmtId="0" fontId="3" fillId="0" borderId="13" xfId="12" applyFont="1" applyBorder="1" applyAlignment="1">
      <alignment horizontal="right" vertical="center" wrapText="1"/>
    </xf>
    <xf numFmtId="0" fontId="3" fillId="0" borderId="14" xfId="12" applyFont="1" applyBorder="1" applyAlignment="1">
      <alignment horizontal="right" vertical="center" wrapText="1"/>
    </xf>
    <xf numFmtId="0" fontId="3" fillId="0" borderId="5" xfId="12" applyFont="1" applyBorder="1" applyAlignment="1">
      <alignment vertical="justify"/>
    </xf>
    <xf numFmtId="0" fontId="2" fillId="0" borderId="5" xfId="12" applyFont="1" applyBorder="1"/>
    <xf numFmtId="0" fontId="3" fillId="0" borderId="17" xfId="12" applyFont="1" applyBorder="1" applyAlignment="1">
      <alignment horizontal="right" vertical="center"/>
    </xf>
    <xf numFmtId="0" fontId="2" fillId="0" borderId="15" xfId="12" applyFont="1" applyBorder="1"/>
    <xf numFmtId="49" fontId="2" fillId="0" borderId="15" xfId="12" applyNumberFormat="1" applyFont="1" applyBorder="1" applyAlignment="1">
      <alignment horizontal="center" vertical="center" wrapText="1"/>
    </xf>
    <xf numFmtId="1" fontId="2" fillId="0" borderId="15" xfId="12" applyNumberFormat="1" applyFont="1" applyBorder="1" applyAlignment="1">
      <alignment horizontal="right" vertical="center" wrapText="1"/>
    </xf>
    <xf numFmtId="1" fontId="2" fillId="0" borderId="16" xfId="12" applyNumberFormat="1" applyFont="1" applyBorder="1" applyAlignment="1">
      <alignment horizontal="right" vertical="center" wrapText="1"/>
    </xf>
    <xf numFmtId="49" fontId="2" fillId="5" borderId="0" xfId="13" applyNumberFormat="1" applyFont="1" applyFill="1" applyAlignment="1" applyProtection="1">
      <alignment horizontal="left" vertical="center" wrapText="1"/>
      <protection locked="0"/>
    </xf>
    <xf numFmtId="0" fontId="2" fillId="5" borderId="0" xfId="5" applyFont="1" applyFill="1" applyAlignment="1">
      <alignment vertical="center" wrapText="1"/>
    </xf>
    <xf numFmtId="0" fontId="23" fillId="5" borderId="0" xfId="5" applyFont="1" applyFill="1" applyAlignment="1">
      <alignment horizontal="centerContinuous" vertical="center" wrapText="1"/>
    </xf>
    <xf numFmtId="0" fontId="2" fillId="5" borderId="0" xfId="5" applyFont="1" applyFill="1" applyAlignment="1">
      <alignment horizontal="centerContinuous" vertical="center" wrapTex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49" fontId="2" fillId="5" borderId="0" xfId="5" applyNumberFormat="1" applyFont="1" applyFill="1" applyAlignment="1" applyProtection="1">
      <alignment horizontal="right" vertical="center"/>
      <protection hidden="1"/>
    </xf>
    <xf numFmtId="0" fontId="2" fillId="5" borderId="0" xfId="0" applyFont="1" applyFill="1" applyAlignment="1">
      <alignment horizontal="centerContinuous"/>
    </xf>
    <xf numFmtId="49" fontId="3" fillId="5" borderId="0" xfId="11" applyNumberFormat="1" applyFont="1" applyFill="1"/>
    <xf numFmtId="0" fontId="2" fillId="0" borderId="46" xfId="13" applyFont="1" applyBorder="1" applyAlignment="1">
      <alignment horizontal="center" vertical="center" wrapText="1"/>
    </xf>
    <xf numFmtId="49" fontId="2" fillId="0" borderId="42" xfId="13" applyNumberFormat="1" applyFont="1" applyBorder="1" applyAlignment="1">
      <alignment horizontal="center" vertical="center" wrapText="1"/>
    </xf>
    <xf numFmtId="1" fontId="2" fillId="0" borderId="42" xfId="13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3" xfId="13" applyFont="1" applyBorder="1" applyAlignment="1">
      <alignment horizontal="center" vertical="center" wrapText="1"/>
    </xf>
    <xf numFmtId="0" fontId="2" fillId="5" borderId="0" xfId="13" applyFont="1" applyFill="1"/>
    <xf numFmtId="0" fontId="2" fillId="0" borderId="21" xfId="13" applyFont="1" applyBorder="1" applyAlignment="1">
      <alignment horizontal="center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1" fontId="2" fillId="0" borderId="13" xfId="13" applyNumberFormat="1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/>
    </xf>
    <xf numFmtId="0" fontId="3" fillId="0" borderId="11" xfId="13" applyFont="1" applyBorder="1" applyAlignment="1">
      <alignment horizontal="center" vertical="center" wrapText="1"/>
    </xf>
    <xf numFmtId="49" fontId="3" fillId="0" borderId="7" xfId="13" applyNumberFormat="1" applyFont="1" applyBorder="1" applyAlignment="1">
      <alignment horizontal="center" vertical="center" wrapText="1"/>
    </xf>
    <xf numFmtId="0" fontId="3" fillId="0" borderId="7" xfId="13" applyFont="1" applyBorder="1" applyAlignment="1">
      <alignment horizontal="center" vertical="center" wrapText="1"/>
    </xf>
    <xf numFmtId="0" fontId="3" fillId="0" borderId="8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left" vertical="center" wrapText="1"/>
    </xf>
    <xf numFmtId="49" fontId="9" fillId="0" borderId="46" xfId="13" applyNumberFormat="1" applyFont="1" applyBorder="1" applyAlignment="1">
      <alignment horizontal="center" vertical="center" wrapText="1"/>
    </xf>
    <xf numFmtId="3" fontId="3" fillId="4" borderId="42" xfId="5" applyNumberFormat="1" applyFont="1" applyFill="1" applyBorder="1" applyAlignment="1" applyProtection="1">
      <alignment horizontal="right" vertical="top"/>
      <protection locked="0"/>
    </xf>
    <xf numFmtId="3" fontId="3" fillId="0" borderId="43" xfId="13" applyNumberFormat="1" applyFont="1" applyBorder="1" applyAlignment="1">
      <alignment horizontal="right" vertical="center" wrapText="1"/>
    </xf>
    <xf numFmtId="0" fontId="3" fillId="5" borderId="0" xfId="13" applyFont="1" applyFill="1"/>
    <xf numFmtId="49" fontId="2" fillId="0" borderId="1" xfId="13" applyNumberFormat="1" applyFont="1" applyBorder="1" applyAlignment="1">
      <alignment horizontal="center" vertical="center" wrapText="1"/>
    </xf>
    <xf numFmtId="3" fontId="3" fillId="0" borderId="2" xfId="13" applyNumberFormat="1" applyFont="1" applyBorder="1" applyAlignment="1">
      <alignment horizontal="right" vertical="center" wrapText="1"/>
    </xf>
    <xf numFmtId="3" fontId="3" fillId="0" borderId="3" xfId="13" applyNumberFormat="1" applyFont="1" applyBorder="1" applyAlignment="1">
      <alignment horizontal="right" vertical="center" wrapText="1"/>
    </xf>
    <xf numFmtId="0" fontId="3" fillId="0" borderId="24" xfId="13" applyFont="1" applyBorder="1" applyAlignment="1">
      <alignment horizontal="left" vertical="center" wrapText="1"/>
    </xf>
    <xf numFmtId="49" fontId="3" fillId="0" borderId="4" xfId="13" applyNumberFormat="1" applyFont="1" applyBorder="1" applyAlignment="1">
      <alignment horizontal="center" vertical="center" wrapText="1"/>
    </xf>
    <xf numFmtId="3" fontId="3" fillId="0" borderId="5" xfId="13" applyNumberFormat="1" applyFont="1" applyBorder="1" applyAlignment="1">
      <alignment horizontal="right" vertical="center" wrapText="1"/>
    </xf>
    <xf numFmtId="3" fontId="3" fillId="0" borderId="6" xfId="13" applyNumberFormat="1" applyFont="1" applyBorder="1" applyAlignment="1">
      <alignment horizontal="right" vertical="center" wrapText="1"/>
    </xf>
    <xf numFmtId="3" fontId="3" fillId="4" borderId="5" xfId="5" applyNumberFormat="1" applyFont="1" applyFill="1" applyBorder="1" applyAlignment="1" applyProtection="1">
      <alignment horizontal="right" vertical="top"/>
      <protection locked="0"/>
    </xf>
    <xf numFmtId="0" fontId="9" fillId="0" borderId="24" xfId="13" applyFont="1" applyBorder="1" applyAlignment="1">
      <alignment horizontal="right" vertical="center" wrapText="1"/>
    </xf>
    <xf numFmtId="49" fontId="9" fillId="0" borderId="17" xfId="13" applyNumberFormat="1" applyFont="1" applyBorder="1" applyAlignment="1">
      <alignment horizontal="center" vertical="center" wrapText="1"/>
    </xf>
    <xf numFmtId="3" fontId="9" fillId="0" borderId="15" xfId="13" applyNumberFormat="1" applyFont="1" applyBorder="1" applyAlignment="1">
      <alignment horizontal="right" vertical="center" wrapText="1"/>
    </xf>
    <xf numFmtId="3" fontId="9" fillId="0" borderId="16" xfId="13" applyNumberFormat="1" applyFont="1" applyBorder="1" applyAlignment="1">
      <alignment horizontal="right" vertical="center" wrapText="1"/>
    </xf>
    <xf numFmtId="0" fontId="2" fillId="0" borderId="4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0" fontId="3" fillId="0" borderId="4" xfId="13" applyFont="1" applyBorder="1" applyAlignment="1">
      <alignment horizontal="left" vertical="center" wrapText="1"/>
    </xf>
    <xf numFmtId="49" fontId="9" fillId="0" borderId="5" xfId="13" applyNumberFormat="1" applyFont="1" applyBorder="1" applyAlignment="1">
      <alignment horizontal="center" vertical="center" wrapText="1"/>
    </xf>
    <xf numFmtId="3" fontId="5" fillId="4" borderId="5" xfId="5" applyNumberFormat="1" applyFont="1" applyFill="1" applyBorder="1" applyAlignment="1" applyProtection="1">
      <alignment horizontal="right" vertical="top"/>
      <protection locked="0"/>
    </xf>
    <xf numFmtId="3" fontId="9" fillId="0" borderId="6" xfId="13" applyNumberFormat="1" applyFont="1" applyBorder="1" applyAlignment="1">
      <alignment horizontal="right" vertical="center" wrapText="1"/>
    </xf>
    <xf numFmtId="0" fontId="3" fillId="0" borderId="17" xfId="13" applyFont="1" applyBorder="1" applyAlignment="1">
      <alignment horizontal="left" vertical="center" wrapText="1"/>
    </xf>
    <xf numFmtId="49" fontId="2" fillId="0" borderId="15" xfId="13" applyNumberFormat="1" applyFont="1" applyBorder="1" applyAlignment="1">
      <alignment horizontal="center" vertical="center" wrapText="1"/>
    </xf>
    <xf numFmtId="3" fontId="3" fillId="0" borderId="15" xfId="13" applyNumberFormat="1" applyFont="1" applyBorder="1" applyAlignment="1">
      <alignment horizontal="right" vertical="center" wrapText="1"/>
    </xf>
    <xf numFmtId="3" fontId="3" fillId="0" borderId="16" xfId="13" applyNumberFormat="1" applyFont="1" applyBorder="1" applyAlignment="1">
      <alignment horizontal="right" vertical="center" wrapText="1"/>
    </xf>
    <xf numFmtId="0" fontId="2" fillId="0" borderId="22" xfId="13" applyFont="1" applyBorder="1" applyAlignment="1">
      <alignment horizontal="left" vertical="center" wrapText="1"/>
    </xf>
    <xf numFmtId="49" fontId="2" fillId="0" borderId="1" xfId="13" applyNumberFormat="1" applyFont="1" applyBorder="1" applyAlignment="1">
      <alignment horizontal="left" vertical="center" wrapText="1"/>
    </xf>
    <xf numFmtId="3" fontId="3" fillId="0" borderId="13" xfId="13" applyNumberFormat="1" applyFont="1" applyBorder="1" applyAlignment="1">
      <alignment horizontal="right" vertical="center" wrapText="1"/>
    </xf>
    <xf numFmtId="3" fontId="3" fillId="0" borderId="14" xfId="13" applyNumberFormat="1" applyFont="1" applyBorder="1" applyAlignment="1">
      <alignment horizontal="right" vertical="center" wrapText="1"/>
    </xf>
    <xf numFmtId="3" fontId="9" fillId="0" borderId="7" xfId="13" applyNumberFormat="1" applyFont="1" applyBorder="1" applyAlignment="1">
      <alignment horizontal="right" vertical="center" wrapText="1"/>
    </xf>
    <xf numFmtId="3" fontId="9" fillId="0" borderId="8" xfId="13" applyNumberFormat="1" applyFont="1" applyBorder="1" applyAlignment="1">
      <alignment horizontal="right" vertical="center" wrapText="1"/>
    </xf>
    <xf numFmtId="3" fontId="3" fillId="5" borderId="0" xfId="13" applyNumberFormat="1" applyFont="1" applyFill="1"/>
    <xf numFmtId="0" fontId="2" fillId="0" borderId="17" xfId="13" applyFont="1" applyBorder="1" applyAlignment="1">
      <alignment horizontal="left" vertical="center" wrapText="1"/>
    </xf>
    <xf numFmtId="49" fontId="2" fillId="0" borderId="9" xfId="13" applyNumberFormat="1" applyFont="1" applyBorder="1" applyAlignment="1">
      <alignment horizontal="center" vertical="center" wrapText="1"/>
    </xf>
    <xf numFmtId="3" fontId="2" fillId="0" borderId="9" xfId="13" applyNumberFormat="1" applyFont="1" applyBorder="1" applyAlignment="1">
      <alignment horizontal="right" vertical="center" wrapText="1"/>
    </xf>
    <xf numFmtId="3" fontId="2" fillId="0" borderId="10" xfId="13" applyNumberFormat="1" applyFont="1" applyBorder="1" applyAlignment="1">
      <alignment horizontal="right" vertical="center" wrapText="1"/>
    </xf>
    <xf numFmtId="0" fontId="2" fillId="5" borderId="0" xfId="13" applyFont="1" applyFill="1" applyAlignment="1">
      <alignment horizontal="left" vertical="center" wrapText="1"/>
    </xf>
    <xf numFmtId="49" fontId="2" fillId="5" borderId="0" xfId="13" applyNumberFormat="1" applyFont="1" applyFill="1" applyAlignment="1">
      <alignment horizontal="left" vertical="center" wrapText="1"/>
    </xf>
    <xf numFmtId="0" fontId="3" fillId="5" borderId="0" xfId="13" applyFont="1" applyFill="1" applyAlignment="1">
      <alignment horizontal="right" vertical="center" wrapText="1"/>
    </xf>
    <xf numFmtId="0" fontId="3" fillId="5" borderId="0" xfId="13" applyFont="1" applyFill="1" applyAlignment="1">
      <alignment horizontal="left" vertical="center" wrapText="1"/>
    </xf>
    <xf numFmtId="0" fontId="2" fillId="0" borderId="1" xfId="13" applyFont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" vertical="center" wrapText="1"/>
    </xf>
    <xf numFmtId="0" fontId="2" fillId="0" borderId="2" xfId="13" applyFont="1" applyBorder="1" applyAlignment="1">
      <alignment horizontal="centerContinuous" vertical="center" wrapText="1"/>
    </xf>
    <xf numFmtId="0" fontId="2" fillId="0" borderId="4" xfId="13" applyFont="1" applyBorder="1" applyAlignment="1">
      <alignment horizontal="center"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left" vertical="center" wrapText="1"/>
    </xf>
    <xf numFmtId="0" fontId="3" fillId="0" borderId="7" xfId="13" applyFont="1" applyBorder="1" applyAlignment="1">
      <alignment horizontal="center"/>
    </xf>
    <xf numFmtId="0" fontId="2" fillId="0" borderId="1" xfId="13" applyFont="1" applyBorder="1" applyAlignment="1">
      <alignment horizontal="left" vertical="center" wrapText="1"/>
    </xf>
    <xf numFmtId="49" fontId="2" fillId="0" borderId="2" xfId="13" applyNumberFormat="1" applyFont="1" applyBorder="1" applyAlignment="1">
      <alignment horizontal="left" vertical="center" wrapText="1"/>
    </xf>
    <xf numFmtId="0" fontId="3" fillId="0" borderId="2" xfId="13" applyFont="1" applyBorder="1" applyAlignment="1">
      <alignment horizontal="righ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5" xfId="13" applyFont="1" applyBorder="1" applyAlignment="1">
      <alignment horizontal="right" vertical="center" wrapText="1"/>
    </xf>
    <xf numFmtId="1" fontId="3" fillId="0" borderId="5" xfId="13" applyNumberFormat="1" applyFont="1" applyBorder="1" applyAlignment="1">
      <alignment horizontal="right" vertical="center" wrapText="1"/>
    </xf>
    <xf numFmtId="0" fontId="3" fillId="0" borderId="4" xfId="13" applyFont="1" applyBorder="1" applyAlignment="1">
      <alignment vertical="center" wrapText="1"/>
    </xf>
    <xf numFmtId="0" fontId="2" fillId="0" borderId="17" xfId="13" applyFont="1" applyBorder="1" applyAlignment="1">
      <alignment horizontal="right" vertical="center" wrapText="1"/>
    </xf>
    <xf numFmtId="49" fontId="9" fillId="0" borderId="15" xfId="13" applyNumberFormat="1" applyFont="1" applyBorder="1" applyAlignment="1">
      <alignment horizontal="center" vertical="center" wrapText="1"/>
    </xf>
    <xf numFmtId="0" fontId="9" fillId="0" borderId="15" xfId="13" applyFont="1" applyBorder="1" applyAlignment="1">
      <alignment horizontal="right" vertical="center" wrapText="1"/>
    </xf>
    <xf numFmtId="1" fontId="9" fillId="0" borderId="15" xfId="13" applyNumberFormat="1" applyFont="1" applyBorder="1" applyAlignment="1">
      <alignment horizontal="right" vertical="center" wrapText="1"/>
    </xf>
    <xf numFmtId="0" fontId="2" fillId="0" borderId="21" xfId="13" applyFont="1" applyBorder="1" applyAlignment="1">
      <alignment horizontal="left" vertical="center" wrapText="1"/>
    </xf>
    <xf numFmtId="49" fontId="2" fillId="0" borderId="13" xfId="13" applyNumberFormat="1" applyFont="1" applyBorder="1" applyAlignment="1">
      <alignment horizontal="center" vertical="center" wrapText="1"/>
    </xf>
    <xf numFmtId="49" fontId="5" fillId="0" borderId="5" xfId="13" applyNumberFormat="1" applyFont="1" applyBorder="1" applyAlignment="1">
      <alignment horizontal="center" vertical="center" wrapText="1"/>
    </xf>
    <xf numFmtId="0" fontId="2" fillId="0" borderId="11" xfId="13" applyFont="1" applyBorder="1" applyAlignment="1">
      <alignment horizontal="left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3" fontId="3" fillId="0" borderId="7" xfId="13" applyNumberFormat="1" applyFont="1" applyBorder="1" applyAlignment="1">
      <alignment horizontal="right" vertical="center" wrapText="1"/>
    </xf>
    <xf numFmtId="1" fontId="3" fillId="0" borderId="2" xfId="13" applyNumberFormat="1" applyFont="1" applyBorder="1" applyAlignment="1">
      <alignment horizontal="right" vertical="center" wrapText="1"/>
    </xf>
    <xf numFmtId="0" fontId="3" fillId="0" borderId="4" xfId="13" quotePrefix="1" applyFont="1" applyBorder="1" applyAlignment="1">
      <alignment horizontal="left" vertical="center" wrapText="1"/>
    </xf>
    <xf numFmtId="0" fontId="9" fillId="0" borderId="17" xfId="13" applyFont="1" applyBorder="1" applyAlignment="1">
      <alignment horizontal="right" vertical="center" wrapText="1"/>
    </xf>
    <xf numFmtId="1" fontId="3" fillId="5" borderId="0" xfId="11" applyNumberFormat="1" applyFont="1" applyFill="1"/>
    <xf numFmtId="0" fontId="2" fillId="0" borderId="31" xfId="13" applyFont="1" applyBorder="1" applyAlignment="1">
      <alignment horizontal="left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1" fontId="2" fillId="0" borderId="19" xfId="13" applyNumberFormat="1" applyFont="1" applyBorder="1" applyAlignment="1">
      <alignment horizontal="right" vertical="center" wrapText="1"/>
    </xf>
    <xf numFmtId="49" fontId="3" fillId="5" borderId="0" xfId="13" applyNumberFormat="1" applyFont="1" applyFill="1" applyAlignment="1">
      <alignment horizontal="center" vertical="center" wrapText="1"/>
    </xf>
    <xf numFmtId="1" fontId="3" fillId="5" borderId="0" xfId="13" applyNumberFormat="1" applyFont="1" applyFill="1" applyAlignment="1">
      <alignment horizontal="left" vertical="center" wrapText="1"/>
    </xf>
    <xf numFmtId="1" fontId="3" fillId="5" borderId="0" xfId="13" applyNumberFormat="1" applyFont="1" applyFill="1"/>
    <xf numFmtId="49" fontId="2" fillId="5" borderId="0" xfId="13" applyNumberFormat="1" applyFont="1" applyFill="1" applyAlignment="1">
      <alignment horizontal="center" vertical="center" wrapText="1"/>
    </xf>
    <xf numFmtId="0" fontId="2" fillId="0" borderId="1" xfId="13" applyFont="1" applyBorder="1" applyAlignment="1">
      <alignment horizontal="center" vertical="center" wrapText="1"/>
    </xf>
    <xf numFmtId="0" fontId="2" fillId="5" borderId="0" xfId="11" applyFont="1" applyFill="1" applyAlignment="1">
      <alignment horizontal="center"/>
    </xf>
    <xf numFmtId="0" fontId="2" fillId="0" borderId="11" xfId="13" applyFont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center" wrapText="1"/>
    </xf>
    <xf numFmtId="49" fontId="3" fillId="0" borderId="2" xfId="13" applyNumberFormat="1" applyFont="1" applyBorder="1" applyAlignment="1">
      <alignment horizontal="center" vertical="center" wrapText="1"/>
    </xf>
    <xf numFmtId="3" fontId="3" fillId="4" borderId="2" xfId="5" applyNumberFormat="1" applyFont="1" applyFill="1" applyBorder="1" applyAlignment="1" applyProtection="1">
      <alignment vertical="top"/>
      <protection locked="0"/>
    </xf>
    <xf numFmtId="49" fontId="3" fillId="0" borderId="15" xfId="13" applyNumberFormat="1" applyFont="1" applyBorder="1" applyAlignment="1">
      <alignment horizontal="center" vertical="center" wrapText="1"/>
    </xf>
    <xf numFmtId="1" fontId="3" fillId="0" borderId="16" xfId="13" applyNumberFormat="1" applyFont="1" applyBorder="1" applyAlignment="1">
      <alignment horizontal="right"/>
    </xf>
    <xf numFmtId="3" fontId="3" fillId="5" borderId="0" xfId="11" applyNumberFormat="1" applyFont="1" applyFill="1"/>
    <xf numFmtId="0" fontId="9" fillId="0" borderId="31" xfId="13" applyFont="1" applyBorder="1" applyAlignment="1">
      <alignment horizontal="left" vertical="center" wrapText="1"/>
    </xf>
    <xf numFmtId="49" fontId="9" fillId="0" borderId="19" xfId="13" applyNumberFormat="1" applyFont="1" applyBorder="1" applyAlignment="1">
      <alignment horizontal="center" vertical="center" wrapText="1"/>
    </xf>
    <xf numFmtId="0" fontId="9" fillId="0" borderId="19" xfId="13" applyFont="1" applyBorder="1" applyAlignment="1">
      <alignment horizontal="right" vertical="center" wrapText="1"/>
    </xf>
    <xf numFmtId="49" fontId="3" fillId="0" borderId="0" xfId="11" applyNumberFormat="1" applyFont="1"/>
    <xf numFmtId="0" fontId="2" fillId="5" borderId="0" xfId="5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49" fontId="3" fillId="5" borderId="0" xfId="11" applyNumberFormat="1" applyFont="1" applyFill="1" applyAlignment="1">
      <alignment horizontal="centerContinuous" vertical="center"/>
    </xf>
    <xf numFmtId="0" fontId="2" fillId="5" borderId="0" xfId="5" applyFont="1" applyFill="1" applyAlignment="1" applyProtection="1">
      <alignment horizontal="center" vertical="center"/>
      <protection hidden="1"/>
    </xf>
    <xf numFmtId="0" fontId="2" fillId="5" borderId="0" xfId="5" applyFont="1" applyFill="1" applyAlignment="1" applyProtection="1">
      <alignment horizontal="left" vertical="center"/>
      <protection hidden="1"/>
    </xf>
    <xf numFmtId="0" fontId="3" fillId="5" borderId="0" xfId="5" applyFont="1" applyFill="1" applyAlignment="1" applyProtection="1">
      <alignment vertical="center"/>
      <protection hidden="1"/>
    </xf>
    <xf numFmtId="0" fontId="3" fillId="5" borderId="0" xfId="5" applyFont="1" applyFill="1" applyAlignment="1" applyProtection="1">
      <alignment horizontal="left" vertical="center"/>
      <protection hidden="1"/>
    </xf>
    <xf numFmtId="0" fontId="2" fillId="0" borderId="1" xfId="14" applyFont="1" applyBorder="1" applyAlignment="1">
      <alignment horizontal="center" vertical="center" wrapText="1"/>
    </xf>
    <xf numFmtId="49" fontId="2" fillId="0" borderId="2" xfId="14" applyNumberFormat="1" applyFont="1" applyBorder="1" applyAlignment="1">
      <alignment horizontal="center" vertical="center" wrapText="1"/>
    </xf>
    <xf numFmtId="0" fontId="2" fillId="0" borderId="48" xfId="14" applyFont="1" applyBorder="1" applyAlignment="1">
      <alignment horizontal="centerContinuous" vertical="center" wrapText="1"/>
    </xf>
    <xf numFmtId="0" fontId="2" fillId="0" borderId="2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2" fillId="0" borderId="4" xfId="14" applyFont="1" applyBorder="1" applyAlignment="1">
      <alignment horizontal="center"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2" fillId="0" borderId="7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Continuous" vertical="center" wrapText="1"/>
    </xf>
    <xf numFmtId="168" fontId="2" fillId="0" borderId="5" xfId="1" applyNumberFormat="1" applyFont="1" applyBorder="1" applyAlignment="1" applyProtection="1">
      <alignment horizontal="center" vertical="center" wrapText="1"/>
    </xf>
    <xf numFmtId="168" fontId="2" fillId="0" borderId="8" xfId="1" applyNumberFormat="1" applyFont="1" applyBorder="1" applyAlignment="1" applyProtection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168" fontId="2" fillId="0" borderId="14" xfId="1" applyNumberFormat="1" applyFont="1" applyBorder="1" applyAlignment="1" applyProtection="1">
      <alignment horizontal="center" vertical="center" wrapText="1"/>
    </xf>
    <xf numFmtId="0" fontId="3" fillId="0" borderId="11" xfId="14" applyFont="1" applyBorder="1" applyAlignment="1">
      <alignment horizontal="center" vertical="center" wrapText="1"/>
    </xf>
    <xf numFmtId="49" fontId="3" fillId="0" borderId="7" xfId="14" applyNumberFormat="1" applyFont="1" applyBorder="1" applyAlignment="1">
      <alignment horizontal="center" vertical="center" wrapText="1"/>
    </xf>
    <xf numFmtId="0" fontId="3" fillId="0" borderId="7" xfId="14" applyFont="1" applyBorder="1" applyAlignment="1">
      <alignment horizontal="center" vertical="center" wrapText="1"/>
    </xf>
    <xf numFmtId="0" fontId="3" fillId="0" borderId="8" xfId="14" applyFont="1" applyBorder="1" applyAlignment="1">
      <alignment horizontal="center" vertical="center" wrapText="1"/>
    </xf>
    <xf numFmtId="0" fontId="2" fillId="0" borderId="4" xfId="14" applyFont="1" applyBorder="1" applyAlignment="1">
      <alignment horizontal="left" vertical="center" wrapText="1"/>
    </xf>
    <xf numFmtId="49" fontId="2" fillId="0" borderId="2" xfId="14" applyNumberFormat="1" applyFont="1" applyBorder="1" applyAlignment="1">
      <alignment horizontal="left" vertical="center" wrapText="1"/>
    </xf>
    <xf numFmtId="3" fontId="3" fillId="0" borderId="2" xfId="14" applyNumberFormat="1" applyFont="1" applyBorder="1" applyAlignment="1">
      <alignment horizontal="right" vertical="center"/>
    </xf>
    <xf numFmtId="3" fontId="3" fillId="0" borderId="3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horizontal="left"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3" fontId="3" fillId="4" borderId="5" xfId="5" applyNumberFormat="1" applyFont="1" applyFill="1" applyBorder="1" applyAlignment="1" applyProtection="1">
      <alignment horizontal="right" vertical="center"/>
      <protection locked="0"/>
    </xf>
    <xf numFmtId="3" fontId="2" fillId="0" borderId="6" xfId="14" applyNumberFormat="1" applyFont="1" applyBorder="1" applyAlignment="1">
      <alignment horizontal="right" vertical="center"/>
    </xf>
    <xf numFmtId="0" fontId="9" fillId="0" borderId="4" xfId="14" applyFont="1" applyBorder="1" applyAlignment="1">
      <alignment horizontal="right" vertical="center" wrapText="1"/>
    </xf>
    <xf numFmtId="49" fontId="9" fillId="0" borderId="15" xfId="14" applyNumberFormat="1" applyFont="1" applyBorder="1" applyAlignment="1">
      <alignment horizontal="center" vertical="center" wrapText="1"/>
    </xf>
    <xf numFmtId="3" fontId="9" fillId="0" borderId="15" xfId="14" applyNumberFormat="1" applyFont="1" applyBorder="1" applyAlignment="1">
      <alignment horizontal="right" vertical="center"/>
    </xf>
    <xf numFmtId="3" fontId="9" fillId="0" borderId="16" xfId="14" applyNumberFormat="1" applyFont="1" applyBorder="1" applyAlignment="1">
      <alignment horizontal="right" vertical="center"/>
    </xf>
    <xf numFmtId="49" fontId="2" fillId="0" borderId="13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horizontal="right" vertical="center"/>
    </xf>
    <xf numFmtId="3" fontId="2" fillId="0" borderId="14" xfId="14" applyNumberFormat="1" applyFont="1" applyBorder="1" applyAlignment="1">
      <alignment horizontal="right" vertical="center"/>
    </xf>
    <xf numFmtId="0" fontId="3" fillId="0" borderId="4" xfId="14" applyFont="1" applyBorder="1" applyAlignment="1">
      <alignment vertical="center" wrapText="1"/>
    </xf>
    <xf numFmtId="0" fontId="9" fillId="0" borderId="17" xfId="14" applyFont="1" applyBorder="1" applyAlignment="1">
      <alignment horizontal="right" vertical="center" wrapText="1"/>
    </xf>
    <xf numFmtId="1" fontId="3" fillId="0" borderId="0" xfId="11" applyNumberFormat="1" applyFont="1"/>
    <xf numFmtId="0" fontId="2" fillId="5" borderId="43" xfId="13" applyFont="1" applyFill="1" applyBorder="1" applyAlignment="1">
      <alignment horizontal="center" vertical="center" wrapText="1"/>
    </xf>
    <xf numFmtId="0" fontId="2" fillId="5" borderId="14" xfId="13" applyFont="1" applyFill="1" applyBorder="1" applyAlignment="1">
      <alignment horizontal="center" vertical="center" wrapText="1"/>
    </xf>
    <xf numFmtId="0" fontId="3" fillId="5" borderId="8" xfId="13" applyFont="1" applyFill="1" applyBorder="1" applyAlignment="1">
      <alignment horizontal="center"/>
    </xf>
    <xf numFmtId="0" fontId="3" fillId="5" borderId="3" xfId="13" applyFont="1" applyFill="1" applyBorder="1" applyAlignment="1">
      <alignment horizontal="right"/>
    </xf>
    <xf numFmtId="1" fontId="3" fillId="5" borderId="6" xfId="13" applyNumberFormat="1" applyFont="1" applyFill="1" applyBorder="1" applyAlignment="1">
      <alignment horizontal="right" vertical="center" wrapText="1"/>
    </xf>
    <xf numFmtId="3" fontId="3" fillId="5" borderId="6" xfId="5" applyNumberFormat="1" applyFont="1" applyFill="1" applyBorder="1" applyAlignment="1" applyProtection="1">
      <alignment vertical="top"/>
      <protection locked="0"/>
    </xf>
    <xf numFmtId="0" fontId="3" fillId="5" borderId="6" xfId="13" applyFont="1" applyFill="1" applyBorder="1" applyAlignment="1">
      <alignment horizontal="right" vertical="center" wrapText="1"/>
    </xf>
    <xf numFmtId="0" fontId="9" fillId="5" borderId="16" xfId="13" applyFont="1" applyFill="1" applyBorder="1" applyAlignment="1">
      <alignment horizontal="right" vertical="center" wrapText="1"/>
    </xf>
    <xf numFmtId="3" fontId="3" fillId="5" borderId="14" xfId="13" applyNumberFormat="1" applyFont="1" applyFill="1" applyBorder="1" applyAlignment="1">
      <alignment horizontal="right"/>
    </xf>
    <xf numFmtId="3" fontId="3" fillId="5" borderId="8" xfId="13" applyNumberFormat="1" applyFont="1" applyFill="1" applyBorder="1" applyAlignment="1">
      <alignment horizontal="right"/>
    </xf>
    <xf numFmtId="1" fontId="3" fillId="5" borderId="3" xfId="13" applyNumberFormat="1" applyFont="1" applyFill="1" applyBorder="1" applyAlignment="1">
      <alignment horizontal="right"/>
    </xf>
    <xf numFmtId="1" fontId="9" fillId="5" borderId="16" xfId="13" applyNumberFormat="1" applyFont="1" applyFill="1" applyBorder="1" applyAlignment="1">
      <alignment horizontal="right" vertical="center" wrapText="1"/>
    </xf>
    <xf numFmtId="1" fontId="2" fillId="5" borderId="47" xfId="13" applyNumberFormat="1" applyFont="1" applyFill="1" applyBorder="1" applyAlignment="1">
      <alignment horizontal="right" vertical="center" wrapText="1"/>
    </xf>
    <xf numFmtId="0" fontId="2" fillId="5" borderId="3" xfId="13" applyFont="1" applyFill="1" applyBorder="1" applyAlignment="1">
      <alignment horizontal="center" vertical="center" wrapText="1"/>
    </xf>
    <xf numFmtId="1" fontId="3" fillId="5" borderId="6" xfId="13" applyNumberFormat="1" applyFont="1" applyFill="1" applyBorder="1" applyAlignment="1">
      <alignment horizontal="right"/>
    </xf>
    <xf numFmtId="0" fontId="2" fillId="5" borderId="37" xfId="9" applyFont="1" applyFill="1" applyBorder="1" applyAlignment="1" applyProtection="1">
      <alignment horizontal="centerContinuous" vertical="center" wrapText="1"/>
    </xf>
    <xf numFmtId="0" fontId="3" fillId="5" borderId="0" xfId="0" applyFont="1" applyFill="1" applyBorder="1" applyAlignment="1" applyProtection="1">
      <alignment horizontal="left" vertical="top"/>
    </xf>
  </cellXfs>
  <cellStyles count="15">
    <cellStyle name="Comma 2" xfId="10" xr:uid="{00000000-0005-0000-0000-000000000000}"/>
    <cellStyle name="Currency 2" xfId="1" xr:uid="{00000000-0005-0000-0000-000001000000}"/>
    <cellStyle name="Hyperlink" xfId="2" builtinId="8"/>
    <cellStyle name="Normal" xfId="0" builtinId="0"/>
    <cellStyle name="Normal 16" xfId="3" xr:uid="{00000000-0005-0000-0000-000004000000}"/>
    <cellStyle name="Normal 2" xfId="4" xr:uid="{00000000-0005-0000-0000-000005000000}"/>
    <cellStyle name="Normal_El. 7.3" xfId="13" xr:uid="{48F03361-975D-4DB3-A191-57D54FBF3D30}"/>
    <cellStyle name="Normal_El. 7.4" xfId="14" xr:uid="{2F06831B-75E4-4B8A-A6F9-AEEEAFDBA726}"/>
    <cellStyle name="Normal_El.7.2" xfId="12" xr:uid="{72F54415-CC77-4DA7-B68C-00A301DF4FE8}"/>
    <cellStyle name="Normal_Spravki_kod" xfId="11" xr:uid="{7052193A-1338-4DE2-BB4F-737661CEE010}"/>
    <cellStyle name="Normal_Баланс" xfId="5" xr:uid="{00000000-0005-0000-0000-000006000000}"/>
    <cellStyle name="Normal_Отч.парич.поток" xfId="6" xr:uid="{00000000-0005-0000-0000-000007000000}"/>
    <cellStyle name="Normal_Отч.прих-разх" xfId="7" xr:uid="{00000000-0005-0000-0000-000008000000}"/>
    <cellStyle name="Normal_Отч.собств.кап." xfId="8" xr:uid="{00000000-0005-0000-0000-000009000000}"/>
    <cellStyle name="Normal_Финансов отчет" xfId="9" xr:uid="{00000000-0005-0000-0000-00000A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2"/>
  <sheetViews>
    <sheetView zoomScale="75" zoomScaleNormal="75" workbookViewId="0">
      <selection sqref="A1:B27"/>
    </sheetView>
  </sheetViews>
  <sheetFormatPr defaultColWidth="8.8984375" defaultRowHeight="15.6"/>
  <cols>
    <col min="1" max="1" width="24.3984375" style="1" customWidth="1"/>
    <col min="2" max="2" width="75.8984375" style="1" customWidth="1"/>
    <col min="3" max="16" width="8.8984375" style="299"/>
    <col min="17" max="16384" width="8.8984375" style="1"/>
  </cols>
  <sheetData>
    <row r="1" spans="1:2">
      <c r="A1" s="411"/>
      <c r="B1" s="412" t="s">
        <v>508</v>
      </c>
    </row>
    <row r="2" spans="1:2">
      <c r="A2" s="413"/>
      <c r="B2" s="701" t="s">
        <v>558</v>
      </c>
    </row>
    <row r="3" spans="1:2">
      <c r="A3" s="414"/>
      <c r="B3" s="415" t="s">
        <v>837</v>
      </c>
    </row>
    <row r="4" spans="1:2">
      <c r="A4" s="416"/>
      <c r="B4" s="417"/>
    </row>
    <row r="5" spans="1:2">
      <c r="A5" s="416"/>
      <c r="B5" s="417"/>
    </row>
    <row r="6" spans="1:2">
      <c r="A6" s="431"/>
      <c r="B6" s="432"/>
    </row>
    <row r="7" spans="1:2">
      <c r="A7" s="429"/>
      <c r="B7" s="430"/>
    </row>
    <row r="8" spans="1:2">
      <c r="A8" s="418"/>
      <c r="B8" s="419" t="s">
        <v>239</v>
      </c>
    </row>
    <row r="9" spans="1:2">
      <c r="A9" s="420" t="s">
        <v>240</v>
      </c>
      <c r="B9" s="357">
        <v>43831</v>
      </c>
    </row>
    <row r="10" spans="1:2">
      <c r="A10" s="420" t="s">
        <v>241</v>
      </c>
      <c r="B10" s="357">
        <v>44196</v>
      </c>
    </row>
    <row r="11" spans="1:2">
      <c r="A11" s="420" t="s">
        <v>242</v>
      </c>
      <c r="B11" s="357">
        <v>44314</v>
      </c>
    </row>
    <row r="12" spans="1:2">
      <c r="A12" s="421"/>
      <c r="B12" s="422"/>
    </row>
    <row r="13" spans="1:2">
      <c r="A13" s="423"/>
      <c r="B13" s="424" t="s">
        <v>243</v>
      </c>
    </row>
    <row r="14" spans="1:2">
      <c r="A14" s="420" t="s">
        <v>244</v>
      </c>
      <c r="B14" s="425" t="s">
        <v>511</v>
      </c>
    </row>
    <row r="15" spans="1:2">
      <c r="A15" s="426" t="s">
        <v>245</v>
      </c>
      <c r="B15" s="370" t="s">
        <v>246</v>
      </c>
    </row>
    <row r="16" spans="1:2">
      <c r="A16" s="420" t="s">
        <v>259</v>
      </c>
      <c r="B16" s="427">
        <v>205744019</v>
      </c>
    </row>
    <row r="17" spans="1:2">
      <c r="A17" s="420" t="s">
        <v>247</v>
      </c>
      <c r="B17" s="425" t="s">
        <v>512</v>
      </c>
    </row>
    <row r="18" spans="1:2">
      <c r="A18" s="420" t="s">
        <v>248</v>
      </c>
      <c r="B18" s="425" t="s">
        <v>249</v>
      </c>
    </row>
    <row r="19" spans="1:2" ht="46.8">
      <c r="A19" s="420" t="s">
        <v>250</v>
      </c>
      <c r="B19" s="425" t="s">
        <v>513</v>
      </c>
    </row>
    <row r="20" spans="1:2" ht="46.8">
      <c r="A20" s="420" t="s">
        <v>251</v>
      </c>
      <c r="B20" s="425" t="s">
        <v>513</v>
      </c>
    </row>
    <row r="21" spans="1:2">
      <c r="A21" s="426" t="s">
        <v>252</v>
      </c>
      <c r="B21" s="370" t="s">
        <v>514</v>
      </c>
    </row>
    <row r="22" spans="1:2">
      <c r="A22" s="426" t="s">
        <v>253</v>
      </c>
      <c r="B22" s="370"/>
    </row>
    <row r="23" spans="1:2">
      <c r="A23" s="426" t="s">
        <v>0</v>
      </c>
      <c r="B23" s="371" t="s">
        <v>515</v>
      </c>
    </row>
    <row r="24" spans="1:2">
      <c r="A24" s="426" t="s">
        <v>254</v>
      </c>
      <c r="B24" s="372" t="s">
        <v>516</v>
      </c>
    </row>
    <row r="25" spans="1:2">
      <c r="A25" s="420" t="s">
        <v>255</v>
      </c>
      <c r="B25" s="428" t="s">
        <v>517</v>
      </c>
    </row>
    <row r="26" spans="1:2">
      <c r="A26" s="426" t="s">
        <v>256</v>
      </c>
      <c r="B26" s="370" t="s">
        <v>518</v>
      </c>
    </row>
    <row r="27" spans="1:2">
      <c r="A27" s="426" t="s">
        <v>257</v>
      </c>
      <c r="B27" s="370" t="s">
        <v>519</v>
      </c>
    </row>
    <row r="28" spans="1:2" s="299" customFormat="1"/>
    <row r="29" spans="1:2" s="299" customFormat="1"/>
    <row r="30" spans="1:2" s="299" customFormat="1"/>
    <row r="31" spans="1:2" s="299" customFormat="1"/>
    <row r="32" spans="1:2" s="299" customFormat="1"/>
    <row r="33" s="299" customFormat="1"/>
    <row r="34" s="299" customFormat="1"/>
    <row r="35" s="299" customFormat="1"/>
    <row r="36" s="299" customFormat="1"/>
    <row r="37" s="299" customFormat="1"/>
    <row r="38" s="299" customFormat="1"/>
    <row r="39" s="299" customFormat="1"/>
    <row r="40" s="299" customFormat="1"/>
    <row r="41" s="299" customFormat="1"/>
    <row r="42" s="299" customFormat="1"/>
    <row r="43" s="299" customFormat="1"/>
    <row r="44" s="299" customFormat="1"/>
    <row r="45" s="299" customFormat="1"/>
    <row r="46" s="299" customFormat="1"/>
    <row r="47" s="299" customFormat="1"/>
    <row r="48" s="299" customFormat="1"/>
    <row r="49" s="299" customFormat="1"/>
    <row r="50" s="299" customFormat="1"/>
    <row r="51" s="299" customFormat="1"/>
    <row r="52" s="299" customFormat="1"/>
    <row r="53" s="299" customFormat="1"/>
    <row r="54" s="299" customFormat="1"/>
    <row r="55" s="299" customFormat="1"/>
    <row r="56" s="299" customFormat="1"/>
    <row r="57" s="299" customFormat="1"/>
    <row r="58" s="299" customFormat="1"/>
    <row r="59" s="299" customFormat="1"/>
    <row r="60" s="299" customFormat="1"/>
    <row r="61" s="299" customFormat="1"/>
    <row r="62" s="299" customFormat="1"/>
    <row r="63" s="299" customFormat="1"/>
    <row r="64" s="299" customFormat="1"/>
    <row r="65" s="299" customFormat="1"/>
    <row r="66" s="299" customFormat="1"/>
    <row r="67" s="299" customFormat="1"/>
    <row r="68" s="299" customFormat="1"/>
    <row r="69" s="299" customFormat="1"/>
    <row r="70" s="299" customFormat="1"/>
    <row r="71" s="299" customFormat="1"/>
    <row r="72" s="299" customFormat="1"/>
    <row r="73" s="299" customFormat="1"/>
    <row r="74" s="299" customFormat="1"/>
    <row r="75" s="299" customFormat="1"/>
    <row r="76" s="299" customFormat="1"/>
    <row r="77" s="299" customFormat="1"/>
    <row r="78" s="299" customFormat="1"/>
    <row r="79" s="299" customFormat="1"/>
    <row r="80" s="299" customFormat="1"/>
    <row r="81" s="299" customFormat="1"/>
    <row r="82" s="299" customFormat="1"/>
    <row r="83" s="299" customFormat="1"/>
    <row r="84" s="299" customFormat="1"/>
    <row r="85" s="299" customFormat="1"/>
    <row r="86" s="299" customFormat="1"/>
    <row r="87" s="299" customFormat="1"/>
    <row r="88" s="299" customFormat="1"/>
    <row r="89" s="299" customFormat="1"/>
    <row r="90" s="299" customFormat="1"/>
    <row r="91" s="299" customFormat="1"/>
    <row r="92" s="299" customFormat="1"/>
    <row r="93" s="299" customFormat="1"/>
    <row r="94" s="299" customFormat="1"/>
    <row r="95" s="299" customFormat="1"/>
    <row r="96" s="299" customFormat="1"/>
    <row r="97" s="299" customFormat="1"/>
    <row r="98" s="299" customFormat="1"/>
    <row r="99" s="299" customFormat="1"/>
    <row r="100" s="299" customFormat="1"/>
    <row r="101" s="299" customFormat="1"/>
    <row r="102" s="299" customFormat="1"/>
    <row r="103" s="299" customFormat="1"/>
    <row r="104" s="299" customFormat="1"/>
    <row r="105" s="299" customFormat="1"/>
    <row r="106" s="299" customFormat="1"/>
    <row r="107" s="299" customFormat="1"/>
    <row r="108" s="299" customFormat="1"/>
    <row r="109" s="299" customFormat="1"/>
    <row r="110" s="299" customFormat="1"/>
    <row r="111" s="299" customFormat="1"/>
    <row r="112" s="299" customFormat="1"/>
    <row r="113" s="299" customFormat="1"/>
    <row r="114" s="299" customFormat="1"/>
    <row r="115" s="299" customFormat="1"/>
    <row r="116" s="299" customFormat="1"/>
    <row r="117" s="299" customFormat="1"/>
    <row r="118" s="299" customFormat="1"/>
    <row r="119" s="299" customFormat="1"/>
    <row r="120" s="299" customFormat="1"/>
    <row r="121" s="299" customFormat="1"/>
    <row r="122" s="299" customFormat="1"/>
    <row r="123" s="299" customFormat="1"/>
    <row r="124" s="299" customFormat="1"/>
    <row r="125" s="299" customFormat="1"/>
    <row r="126" s="299" customFormat="1"/>
    <row r="127" s="299" customFormat="1"/>
    <row r="128" s="299" customFormat="1"/>
    <row r="129" s="299" customFormat="1"/>
    <row r="130" s="299" customFormat="1"/>
    <row r="131" s="299" customFormat="1"/>
    <row r="132" s="299" customFormat="1"/>
    <row r="133" s="299" customFormat="1"/>
    <row r="134" s="299" customFormat="1"/>
    <row r="135" s="299" customFormat="1"/>
    <row r="136" s="299" customFormat="1"/>
    <row r="137" s="299" customFormat="1"/>
    <row r="138" s="299" customFormat="1"/>
    <row r="139" s="299" customFormat="1"/>
    <row r="140" s="299" customFormat="1"/>
    <row r="141" s="299" customFormat="1"/>
    <row r="142" s="299" customFormat="1"/>
    <row r="143" s="299" customFormat="1"/>
    <row r="144" s="299" customFormat="1"/>
    <row r="145" s="299" customFormat="1"/>
    <row r="146" s="299" customFormat="1"/>
    <row r="147" s="299" customFormat="1"/>
    <row r="148" s="299" customFormat="1"/>
    <row r="149" s="299" customFormat="1"/>
    <row r="150" s="299" customFormat="1"/>
    <row r="151" s="299" customFormat="1"/>
    <row r="152" s="299" customFormat="1"/>
    <row r="153" s="299" customFormat="1"/>
    <row r="154" s="299" customFormat="1"/>
    <row r="155" s="299" customFormat="1"/>
    <row r="156" s="299" customFormat="1"/>
    <row r="157" s="299" customFormat="1"/>
    <row r="158" s="299" customFormat="1"/>
    <row r="159" s="299" customFormat="1"/>
    <row r="160" s="299" customFormat="1"/>
    <row r="161" s="299" customFormat="1"/>
    <row r="162" s="299" customFormat="1"/>
    <row r="163" s="299" customFormat="1"/>
    <row r="164" s="299" customFormat="1"/>
    <row r="165" s="299" customFormat="1"/>
    <row r="166" s="299" customFormat="1"/>
    <row r="167" s="299" customFormat="1"/>
    <row r="168" s="299" customFormat="1"/>
    <row r="169" s="299" customFormat="1"/>
    <row r="170" s="299" customFormat="1"/>
    <row r="171" s="299" customFormat="1"/>
    <row r="172" s="299" customFormat="1"/>
    <row r="173" s="299" customFormat="1"/>
    <row r="174" s="299" customFormat="1"/>
    <row r="175" s="299" customFormat="1"/>
    <row r="176" s="299" customFormat="1"/>
    <row r="177" s="299" customFormat="1"/>
    <row r="178" s="299" customFormat="1"/>
    <row r="179" s="299" customFormat="1"/>
    <row r="180" s="299" customFormat="1"/>
    <row r="181" s="299" customFormat="1"/>
    <row r="182" s="299" customFormat="1"/>
    <row r="183" s="299" customFormat="1"/>
    <row r="184" s="299" customFormat="1"/>
    <row r="185" s="299" customFormat="1"/>
    <row r="186" s="299" customFormat="1"/>
    <row r="187" s="299" customFormat="1"/>
    <row r="188" s="299" customFormat="1"/>
    <row r="189" s="299" customFormat="1"/>
    <row r="190" s="299" customFormat="1"/>
    <row r="191" s="299" customFormat="1"/>
    <row r="192" s="299" customFormat="1"/>
    <row r="193" s="299" customFormat="1"/>
    <row r="194" s="299" customFormat="1"/>
    <row r="195" s="299" customFormat="1"/>
    <row r="196" s="299" customFormat="1"/>
    <row r="197" s="299" customFormat="1"/>
    <row r="198" s="299" customFormat="1"/>
    <row r="199" s="299" customFormat="1"/>
    <row r="200" s="299" customFormat="1"/>
    <row r="201" s="299" customFormat="1"/>
    <row r="202" s="299" customFormat="1"/>
    <row r="203" s="299" customFormat="1"/>
    <row r="204" s="299" customFormat="1"/>
    <row r="205" s="299" customFormat="1"/>
    <row r="206" s="299" customFormat="1"/>
    <row r="207" s="299" customFormat="1"/>
    <row r="208" s="299" customFormat="1"/>
    <row r="209" s="299" customFormat="1"/>
    <row r="210" s="299" customFormat="1"/>
    <row r="211" s="299" customFormat="1"/>
    <row r="212" s="299" customFormat="1"/>
    <row r="213" s="299" customFormat="1"/>
    <row r="214" s="299" customFormat="1"/>
    <row r="215" s="299" customFormat="1"/>
    <row r="216" s="299" customFormat="1"/>
    <row r="217" s="299" customFormat="1"/>
    <row r="218" s="299" customFormat="1"/>
    <row r="219" s="299" customFormat="1"/>
    <row r="220" s="299" customFormat="1"/>
    <row r="221" s="299" customFormat="1"/>
    <row r="222" s="299" customFormat="1"/>
    <row r="223" s="299" customFormat="1"/>
    <row r="224" s="299" customFormat="1"/>
    <row r="225" s="299" customFormat="1"/>
    <row r="226" s="299" customFormat="1"/>
    <row r="227" s="299" customFormat="1"/>
    <row r="228" s="299" customFormat="1"/>
    <row r="229" s="299" customFormat="1"/>
    <row r="230" s="299" customFormat="1"/>
    <row r="231" s="299" customFormat="1"/>
    <row r="232" s="299" customFormat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80BA-0750-4FEB-974B-99F17DE6B32D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8303</v>
      </c>
      <c r="G13" s="674"/>
      <c r="H13" s="674"/>
      <c r="I13" s="675">
        <f>F13+G13-H13</f>
        <v>8303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8303</v>
      </c>
      <c r="G18" s="678">
        <f t="shared" si="1"/>
        <v>0</v>
      </c>
      <c r="H18" s="678">
        <f t="shared" si="1"/>
        <v>0</v>
      </c>
      <c r="I18" s="679">
        <f t="shared" si="0"/>
        <v>8303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60F2B72-6199-4F96-B9C9-4D560652C1FC}">
      <formula1>0</formula1>
      <formula2>9999999999999990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F0E7C-F7F9-4CEC-BF89-FA5B86DEA738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530</v>
      </c>
      <c r="G13" s="674"/>
      <c r="H13" s="674"/>
      <c r="I13" s="675">
        <f>F13+G13-H13</f>
        <v>530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530</v>
      </c>
      <c r="G18" s="678">
        <f t="shared" si="1"/>
        <v>0</v>
      </c>
      <c r="H18" s="678">
        <f t="shared" si="1"/>
        <v>0</v>
      </c>
      <c r="I18" s="679">
        <f t="shared" si="0"/>
        <v>530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65E2410C-1A18-48E3-9BC7-01C7D0EF7C03}">
      <formula1>0</formula1>
      <formula2>9999999999999990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92FD-A52F-408F-8EDA-3A5B5A9A8A1B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354</v>
      </c>
      <c r="G13" s="674"/>
      <c r="H13" s="674"/>
      <c r="I13" s="675">
        <f>F13+G13-H13</f>
        <v>354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354</v>
      </c>
      <c r="G18" s="678">
        <f t="shared" si="1"/>
        <v>0</v>
      </c>
      <c r="H18" s="678">
        <f t="shared" si="1"/>
        <v>0</v>
      </c>
      <c r="I18" s="679">
        <f t="shared" si="0"/>
        <v>354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2A90BC3C-380F-411D-B1B0-C0C807976E9A}">
      <formula1>0</formula1>
      <formula2>9999999999999990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2D89E-6937-4FFC-87D9-D3F65AF2EB0E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113</v>
      </c>
      <c r="G13" s="674"/>
      <c r="H13" s="674"/>
      <c r="I13" s="675">
        <f>F13+G13-H13</f>
        <v>113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113</v>
      </c>
      <c r="G18" s="678">
        <f t="shared" si="1"/>
        <v>0</v>
      </c>
      <c r="H18" s="678">
        <f t="shared" si="1"/>
        <v>0</v>
      </c>
      <c r="I18" s="679">
        <f t="shared" si="0"/>
        <v>113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DE532FCA-D9D4-4159-905C-425F94FBE1DB}">
      <formula1>0</formula1>
      <formula2>9999999999999990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2DDF4-9AFD-4E16-85BE-44A8CA81961B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20</v>
      </c>
      <c r="G13" s="674"/>
      <c r="H13" s="674"/>
      <c r="I13" s="675">
        <f>F13+G13-H13</f>
        <v>20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20</v>
      </c>
      <c r="G18" s="678">
        <f t="shared" si="1"/>
        <v>0</v>
      </c>
      <c r="H18" s="678">
        <f t="shared" si="1"/>
        <v>0</v>
      </c>
      <c r="I18" s="679">
        <f t="shared" si="0"/>
        <v>20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575B11D-47AF-4A06-94E7-3639759E2062}">
      <formula1>0</formula1>
      <formula2>9999999999999990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4A787-3115-4FD2-9EF7-89F2B16734B2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19</v>
      </c>
      <c r="G13" s="674"/>
      <c r="H13" s="674"/>
      <c r="I13" s="675">
        <f>F13+G13-H13</f>
        <v>19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19</v>
      </c>
      <c r="G18" s="678">
        <f t="shared" si="1"/>
        <v>0</v>
      </c>
      <c r="H18" s="678">
        <f t="shared" si="1"/>
        <v>0</v>
      </c>
      <c r="I18" s="679">
        <f t="shared" si="0"/>
        <v>19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89B1CAF-4094-433E-8284-11866F2D3E57}">
      <formula1>0</formula1>
      <formula2>9999999999999990</formula2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864BC-D383-47EB-B53B-C68A6C73B181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D32" sqref="D32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20</v>
      </c>
      <c r="G13" s="674"/>
      <c r="H13" s="674"/>
      <c r="I13" s="675">
        <f>F13+G13-H13</f>
        <v>20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20</v>
      </c>
      <c r="G18" s="678">
        <f t="shared" si="1"/>
        <v>0</v>
      </c>
      <c r="H18" s="678">
        <f t="shared" si="1"/>
        <v>0</v>
      </c>
      <c r="I18" s="679">
        <f t="shared" si="0"/>
        <v>20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AC2A17CD-1F1A-4EAD-9BB7-A3CBF31CEB7A}">
      <formula1>0</formula1>
      <formula2>9999999999999990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7"/>
  <sheetViews>
    <sheetView topLeftCell="A92" zoomScale="75" zoomScaleNormal="75" workbookViewId="0">
      <selection activeCell="A99" sqref="A99:C103"/>
    </sheetView>
  </sheetViews>
  <sheetFormatPr defaultColWidth="9.3984375" defaultRowHeight="15.6"/>
  <cols>
    <col min="1" max="1" width="62.09765625" style="59" customWidth="1"/>
    <col min="2" max="2" width="12.3984375" style="59" customWidth="1"/>
    <col min="3" max="4" width="15.59765625" style="59" customWidth="1"/>
    <col min="5" max="5" width="44.796875" style="59" customWidth="1"/>
    <col min="6" max="6" width="10.59765625" style="58" customWidth="1"/>
    <col min="7" max="7" width="15.59765625" style="59" customWidth="1"/>
    <col min="8" max="8" width="15.59765625" style="4" customWidth="1"/>
    <col min="9" max="9" width="3.5" style="134" customWidth="1"/>
    <col min="10" max="17" width="9.3984375" style="134"/>
    <col min="18" max="16384" width="9.3984375" style="4"/>
  </cols>
  <sheetData>
    <row r="1" spans="1:8" s="137" customFormat="1">
      <c r="A1" s="124" t="s">
        <v>258</v>
      </c>
      <c r="B1" s="280"/>
      <c r="C1" s="280"/>
      <c r="D1" s="280"/>
      <c r="H1" s="125"/>
    </row>
    <row r="2" spans="1:8" s="137" customFormat="1">
      <c r="A2" s="125" t="s">
        <v>509</v>
      </c>
      <c r="B2" s="140"/>
      <c r="C2" s="140"/>
      <c r="D2" s="140"/>
      <c r="E2" s="296"/>
      <c r="F2" s="300"/>
      <c r="G2" s="301"/>
      <c r="H2" s="301"/>
    </row>
    <row r="3" spans="1:8" s="137" customFormat="1">
      <c r="A3" s="126"/>
      <c r="B3" s="138"/>
      <c r="C3" s="138"/>
      <c r="D3" s="138"/>
      <c r="E3" s="165"/>
      <c r="F3" s="164"/>
      <c r="G3" s="302"/>
      <c r="H3" s="302"/>
    </row>
    <row r="4" spans="1:8" s="137" customFormat="1">
      <c r="A4" s="127" t="s">
        <v>520</v>
      </c>
      <c r="B4" s="138"/>
      <c r="C4" s="138"/>
      <c r="D4" s="138"/>
      <c r="H4" s="301"/>
    </row>
    <row r="5" spans="1:8" s="137" customFormat="1">
      <c r="A5" s="127" t="s">
        <v>521</v>
      </c>
      <c r="B5" s="140"/>
      <c r="C5" s="295"/>
      <c r="D5" s="140"/>
      <c r="H5" s="303"/>
    </row>
    <row r="6" spans="1:8" s="137" customFormat="1">
      <c r="A6" s="127" t="str">
        <f>Title!B2</f>
        <v>as of 31.12.2020</v>
      </c>
      <c r="B6" s="140"/>
      <c r="C6" s="295"/>
      <c r="D6" s="140"/>
      <c r="H6" s="304" t="s">
        <v>507</v>
      </c>
    </row>
    <row r="7" spans="1:8" s="137" customFormat="1" ht="16.2" thickBot="1">
      <c r="A7" s="305"/>
      <c r="B7" s="305"/>
      <c r="C7" s="319"/>
      <c r="D7" s="318"/>
      <c r="E7" s="306"/>
      <c r="F7" s="305"/>
      <c r="G7" s="319"/>
      <c r="H7" s="319"/>
    </row>
    <row r="8" spans="1:8">
      <c r="A8" s="2" t="s">
        <v>260</v>
      </c>
      <c r="B8" s="3" t="s">
        <v>261</v>
      </c>
      <c r="C8" s="122" t="s">
        <v>262</v>
      </c>
      <c r="D8" s="141" t="s">
        <v>263</v>
      </c>
      <c r="E8" s="214" t="s">
        <v>264</v>
      </c>
      <c r="F8" s="3" t="s">
        <v>261</v>
      </c>
      <c r="G8" s="122" t="s">
        <v>262</v>
      </c>
      <c r="H8" s="141" t="s">
        <v>263</v>
      </c>
    </row>
    <row r="9" spans="1:8" ht="16.2" thickBot="1">
      <c r="A9" s="251" t="s">
        <v>1</v>
      </c>
      <c r="B9" s="216" t="s">
        <v>2</v>
      </c>
      <c r="C9" s="216">
        <v>1</v>
      </c>
      <c r="D9" s="217">
        <v>2</v>
      </c>
      <c r="E9" s="215" t="s">
        <v>1</v>
      </c>
      <c r="F9" s="216" t="s">
        <v>2</v>
      </c>
      <c r="G9" s="216">
        <v>1</v>
      </c>
      <c r="H9" s="217">
        <v>2</v>
      </c>
    </row>
    <row r="10" spans="1:8">
      <c r="A10" s="123" t="s">
        <v>265</v>
      </c>
      <c r="B10" s="249"/>
      <c r="C10" s="233"/>
      <c r="D10" s="250"/>
      <c r="E10" s="223" t="s">
        <v>333</v>
      </c>
      <c r="F10" s="7"/>
      <c r="G10" s="8"/>
      <c r="H10" s="9"/>
    </row>
    <row r="11" spans="1:8">
      <c r="A11" s="17" t="s">
        <v>266</v>
      </c>
      <c r="B11" s="11"/>
      <c r="C11" s="12"/>
      <c r="D11" s="218"/>
      <c r="E11" s="17" t="s">
        <v>334</v>
      </c>
      <c r="F11" s="14"/>
      <c r="G11" s="15"/>
      <c r="H11" s="16"/>
    </row>
    <row r="12" spans="1:8">
      <c r="A12" s="17" t="s">
        <v>267</v>
      </c>
      <c r="B12" s="18" t="s">
        <v>3</v>
      </c>
      <c r="C12" s="19"/>
      <c r="D12" s="19"/>
      <c r="E12" s="17" t="s">
        <v>538</v>
      </c>
      <c r="F12" s="21" t="s">
        <v>4</v>
      </c>
      <c r="G12" s="19">
        <v>12500</v>
      </c>
      <c r="H12" s="20">
        <v>12500</v>
      </c>
    </row>
    <row r="13" spans="1:8">
      <c r="A13" s="17" t="s">
        <v>268</v>
      </c>
      <c r="B13" s="18" t="s">
        <v>5</v>
      </c>
      <c r="C13" s="19">
        <v>2606</v>
      </c>
      <c r="D13" s="121">
        <v>3385</v>
      </c>
      <c r="E13" s="17" t="s">
        <v>335</v>
      </c>
      <c r="F13" s="21" t="s">
        <v>6</v>
      </c>
      <c r="G13" s="19">
        <v>12500</v>
      </c>
      <c r="H13" s="20">
        <v>12500</v>
      </c>
    </row>
    <row r="14" spans="1:8">
      <c r="A14" s="17" t="s">
        <v>269</v>
      </c>
      <c r="B14" s="18" t="s">
        <v>7</v>
      </c>
      <c r="C14" s="19">
        <v>632</v>
      </c>
      <c r="D14" s="121">
        <v>375</v>
      </c>
      <c r="E14" s="17" t="s">
        <v>336</v>
      </c>
      <c r="F14" s="21" t="s">
        <v>8</v>
      </c>
      <c r="G14" s="19"/>
      <c r="H14" s="20"/>
    </row>
    <row r="15" spans="1:8">
      <c r="A15" s="17" t="s">
        <v>270</v>
      </c>
      <c r="B15" s="18" t="s">
        <v>9</v>
      </c>
      <c r="C15" s="19"/>
      <c r="D15" s="121"/>
      <c r="E15" s="224" t="s">
        <v>539</v>
      </c>
      <c r="F15" s="21" t="s">
        <v>10</v>
      </c>
      <c r="G15" s="19"/>
      <c r="H15" s="20"/>
    </row>
    <row r="16" spans="1:8">
      <c r="A16" s="17" t="s">
        <v>271</v>
      </c>
      <c r="B16" s="18" t="s">
        <v>11</v>
      </c>
      <c r="C16" s="19">
        <v>707</v>
      </c>
      <c r="D16" s="121">
        <v>435</v>
      </c>
      <c r="E16" s="224" t="s">
        <v>540</v>
      </c>
      <c r="F16" s="21" t="s">
        <v>12</v>
      </c>
      <c r="G16" s="19"/>
      <c r="H16" s="20"/>
    </row>
    <row r="17" spans="1:13">
      <c r="A17" s="17" t="s">
        <v>529</v>
      </c>
      <c r="B17" s="22" t="s">
        <v>13</v>
      </c>
      <c r="C17" s="19">
        <v>273</v>
      </c>
      <c r="D17" s="121">
        <v>262</v>
      </c>
      <c r="E17" s="224" t="s">
        <v>337</v>
      </c>
      <c r="F17" s="21" t="s">
        <v>14</v>
      </c>
      <c r="G17" s="19"/>
      <c r="H17" s="20"/>
    </row>
    <row r="18" spans="1:13" ht="16.2">
      <c r="A18" s="17" t="s">
        <v>272</v>
      </c>
      <c r="B18" s="18" t="s">
        <v>15</v>
      </c>
      <c r="C18" s="19"/>
      <c r="D18" s="121"/>
      <c r="E18" s="224" t="s">
        <v>338</v>
      </c>
      <c r="F18" s="23" t="s">
        <v>16</v>
      </c>
      <c r="G18" s="382">
        <f>G12+G15+G16+G17</f>
        <v>12500</v>
      </c>
      <c r="H18" s="383">
        <f>H12+H15+H16+H17</f>
        <v>12500</v>
      </c>
    </row>
    <row r="19" spans="1:13" ht="16.2">
      <c r="A19" s="17" t="s">
        <v>273</v>
      </c>
      <c r="B19" s="18" t="s">
        <v>17</v>
      </c>
      <c r="C19" s="19">
        <v>3692</v>
      </c>
      <c r="D19" s="121">
        <v>3709</v>
      </c>
      <c r="E19" s="17" t="s">
        <v>339</v>
      </c>
      <c r="F19" s="24"/>
      <c r="G19" s="25"/>
      <c r="H19" s="26"/>
    </row>
    <row r="20" spans="1:13" ht="16.2">
      <c r="A20" s="17" t="s">
        <v>274</v>
      </c>
      <c r="B20" s="27" t="s">
        <v>18</v>
      </c>
      <c r="C20" s="28">
        <f>SUM(C13:C19)</f>
        <v>7910</v>
      </c>
      <c r="D20" s="28">
        <f>SUM(D13:D19)</f>
        <v>8166</v>
      </c>
      <c r="E20" s="17" t="s">
        <v>340</v>
      </c>
      <c r="F20" s="21" t="s">
        <v>19</v>
      </c>
      <c r="G20" s="19">
        <v>0</v>
      </c>
      <c r="H20" s="20">
        <v>0</v>
      </c>
    </row>
    <row r="21" spans="1:13" ht="16.2">
      <c r="A21" s="17" t="s">
        <v>275</v>
      </c>
      <c r="B21" s="27" t="s">
        <v>20</v>
      </c>
      <c r="C21" s="19">
        <v>372</v>
      </c>
      <c r="D21" s="121">
        <v>362</v>
      </c>
      <c r="E21" s="17" t="s">
        <v>341</v>
      </c>
      <c r="F21" s="21" t="s">
        <v>21</v>
      </c>
      <c r="G21" s="19">
        <v>0</v>
      </c>
      <c r="H21" s="20">
        <v>0</v>
      </c>
    </row>
    <row r="22" spans="1:13" ht="16.2">
      <c r="A22" s="17" t="s">
        <v>530</v>
      </c>
      <c r="B22" s="29" t="s">
        <v>22</v>
      </c>
      <c r="C22" s="19">
        <v>0</v>
      </c>
      <c r="D22" s="121">
        <v>0</v>
      </c>
      <c r="E22" s="225" t="s">
        <v>342</v>
      </c>
      <c r="F22" s="21" t="s">
        <v>23</v>
      </c>
      <c r="G22" s="384">
        <f>SUM(G23:G25)</f>
        <v>-14062</v>
      </c>
      <c r="H22" s="385">
        <f>SUM(H23:H25)</f>
        <v>-14347</v>
      </c>
      <c r="M22" s="136"/>
    </row>
    <row r="23" spans="1:13">
      <c r="A23" s="17" t="s">
        <v>276</v>
      </c>
      <c r="B23" s="18"/>
      <c r="C23" s="12"/>
      <c r="D23" s="218"/>
      <c r="E23" s="224" t="s">
        <v>343</v>
      </c>
      <c r="F23" s="21" t="s">
        <v>24</v>
      </c>
      <c r="G23" s="19">
        <v>341</v>
      </c>
      <c r="H23" s="20">
        <v>317</v>
      </c>
    </row>
    <row r="24" spans="1:13">
      <c r="A24" s="17" t="s">
        <v>277</v>
      </c>
      <c r="B24" s="18" t="s">
        <v>25</v>
      </c>
      <c r="C24" s="19">
        <v>0</v>
      </c>
      <c r="D24" s="121">
        <v>0</v>
      </c>
      <c r="E24" s="226" t="s">
        <v>344</v>
      </c>
      <c r="F24" s="21" t="s">
        <v>26</v>
      </c>
      <c r="G24" s="19">
        <v>-520</v>
      </c>
      <c r="H24" s="20">
        <v>-556</v>
      </c>
      <c r="M24" s="136"/>
    </row>
    <row r="25" spans="1:13">
      <c r="A25" s="17" t="s">
        <v>278</v>
      </c>
      <c r="B25" s="18" t="s">
        <v>27</v>
      </c>
      <c r="C25" s="19">
        <v>409</v>
      </c>
      <c r="D25" s="121">
        <v>174</v>
      </c>
      <c r="E25" s="17" t="s">
        <v>345</v>
      </c>
      <c r="F25" s="21" t="s">
        <v>28</v>
      </c>
      <c r="G25" s="19">
        <v>-13883</v>
      </c>
      <c r="H25" s="20">
        <v>-14108</v>
      </c>
    </row>
    <row r="26" spans="1:13" ht="16.2">
      <c r="A26" s="17" t="s">
        <v>531</v>
      </c>
      <c r="B26" s="18" t="s">
        <v>29</v>
      </c>
      <c r="C26" s="19">
        <v>32</v>
      </c>
      <c r="D26" s="121">
        <v>264</v>
      </c>
      <c r="E26" s="226" t="s">
        <v>346</v>
      </c>
      <c r="F26" s="24" t="s">
        <v>30</v>
      </c>
      <c r="G26" s="376">
        <f>G20+G21+G22</f>
        <v>-14062</v>
      </c>
      <c r="H26" s="377">
        <f>H20+H21+H22</f>
        <v>-14347</v>
      </c>
      <c r="M26" s="136"/>
    </row>
    <row r="27" spans="1:13" ht="16.2">
      <c r="A27" s="17" t="s">
        <v>279</v>
      </c>
      <c r="B27" s="18" t="s">
        <v>31</v>
      </c>
      <c r="C27" s="19">
        <v>190</v>
      </c>
      <c r="D27" s="121">
        <v>136</v>
      </c>
      <c r="E27" s="17" t="s">
        <v>347</v>
      </c>
      <c r="F27" s="24"/>
      <c r="G27" s="25"/>
      <c r="H27" s="26"/>
    </row>
    <row r="28" spans="1:13" ht="16.2">
      <c r="A28" s="17" t="s">
        <v>280</v>
      </c>
      <c r="B28" s="29" t="s">
        <v>32</v>
      </c>
      <c r="C28" s="376">
        <f>SUM(C24:C27)</f>
        <v>631</v>
      </c>
      <c r="D28" s="377">
        <f>SUM(D24:D27)</f>
        <v>574</v>
      </c>
      <c r="E28" s="226" t="s">
        <v>541</v>
      </c>
      <c r="F28" s="21" t="s">
        <v>33</v>
      </c>
      <c r="G28" s="384">
        <f>SUM(G29:G31)</f>
        <v>3414</v>
      </c>
      <c r="H28" s="385">
        <f>SUM(H29:H31)</f>
        <v>1479</v>
      </c>
      <c r="M28" s="136"/>
    </row>
    <row r="29" spans="1:13">
      <c r="A29" s="17"/>
      <c r="B29" s="18"/>
      <c r="C29" s="12"/>
      <c r="D29" s="218"/>
      <c r="E29" s="17" t="s">
        <v>348</v>
      </c>
      <c r="F29" s="21" t="s">
        <v>34</v>
      </c>
      <c r="G29" s="19">
        <v>3414</v>
      </c>
      <c r="H29" s="20">
        <v>1479</v>
      </c>
    </row>
    <row r="30" spans="1:13">
      <c r="A30" s="17" t="s">
        <v>281</v>
      </c>
      <c r="B30" s="18"/>
      <c r="C30" s="12"/>
      <c r="D30" s="218"/>
      <c r="E30" s="225" t="s">
        <v>349</v>
      </c>
      <c r="F30" s="21" t="s">
        <v>35</v>
      </c>
      <c r="G30" s="19"/>
      <c r="H30" s="20"/>
      <c r="M30" s="136"/>
    </row>
    <row r="31" spans="1:13">
      <c r="A31" s="17" t="s">
        <v>282</v>
      </c>
      <c r="B31" s="18" t="s">
        <v>36</v>
      </c>
      <c r="C31" s="19">
        <v>0</v>
      </c>
      <c r="D31" s="121">
        <v>0</v>
      </c>
      <c r="E31" s="17" t="s">
        <v>350</v>
      </c>
      <c r="F31" s="21" t="s">
        <v>37</v>
      </c>
      <c r="G31" s="19"/>
      <c r="H31" s="20"/>
    </row>
    <row r="32" spans="1:13">
      <c r="A32" s="17" t="s">
        <v>283</v>
      </c>
      <c r="B32" s="18" t="s">
        <v>38</v>
      </c>
      <c r="C32" s="19">
        <v>0</v>
      </c>
      <c r="D32" s="121">
        <v>0</v>
      </c>
      <c r="E32" s="226" t="s">
        <v>351</v>
      </c>
      <c r="F32" s="21" t="s">
        <v>39</v>
      </c>
      <c r="G32" s="19">
        <v>12600</v>
      </c>
      <c r="H32" s="20">
        <v>8152</v>
      </c>
      <c r="M32" s="136"/>
    </row>
    <row r="33" spans="1:13" ht="16.2">
      <c r="A33" s="17" t="s">
        <v>284</v>
      </c>
      <c r="B33" s="29" t="s">
        <v>40</v>
      </c>
      <c r="C33" s="376">
        <f>C31+C32</f>
        <v>0</v>
      </c>
      <c r="D33" s="377">
        <f>D31+D32</f>
        <v>0</v>
      </c>
      <c r="E33" s="224" t="s">
        <v>352</v>
      </c>
      <c r="F33" s="21" t="s">
        <v>41</v>
      </c>
      <c r="G33" s="19"/>
      <c r="H33" s="20"/>
    </row>
    <row r="34" spans="1:13" ht="16.2">
      <c r="A34" s="17" t="s">
        <v>285</v>
      </c>
      <c r="B34" s="22"/>
      <c r="C34" s="12"/>
      <c r="D34" s="218"/>
      <c r="E34" s="226" t="s">
        <v>353</v>
      </c>
      <c r="F34" s="24" t="s">
        <v>42</v>
      </c>
      <c r="G34" s="376">
        <f>G28+G32+G33</f>
        <v>16014</v>
      </c>
      <c r="H34" s="377">
        <f>H28+H32+H33</f>
        <v>9631</v>
      </c>
    </row>
    <row r="35" spans="1:13">
      <c r="A35" s="17" t="s">
        <v>286</v>
      </c>
      <c r="B35" s="22" t="s">
        <v>43</v>
      </c>
      <c r="C35" s="12">
        <v>0</v>
      </c>
      <c r="D35" s="218">
        <v>0</v>
      </c>
      <c r="E35" s="17"/>
      <c r="F35" s="30"/>
      <c r="G35" s="31"/>
      <c r="H35" s="32"/>
    </row>
    <row r="36" spans="1:13">
      <c r="A36" s="17" t="s">
        <v>287</v>
      </c>
      <c r="B36" s="18" t="s">
        <v>44</v>
      </c>
      <c r="C36" s="19">
        <v>0</v>
      </c>
      <c r="D36" s="121">
        <v>0</v>
      </c>
      <c r="E36" s="227"/>
      <c r="F36" s="33"/>
      <c r="G36" s="31"/>
      <c r="H36" s="32"/>
    </row>
    <row r="37" spans="1:13">
      <c r="A37" s="17" t="s">
        <v>288</v>
      </c>
      <c r="B37" s="18" t="s">
        <v>45</v>
      </c>
      <c r="C37" s="19">
        <v>0</v>
      </c>
      <c r="D37" s="121">
        <v>0</v>
      </c>
      <c r="E37" s="17" t="s">
        <v>354</v>
      </c>
      <c r="F37" s="30" t="s">
        <v>46</v>
      </c>
      <c r="G37" s="386">
        <f>G26+G18+G34</f>
        <v>14452</v>
      </c>
      <c r="H37" s="387">
        <f>H26+H18+H34</f>
        <v>7784</v>
      </c>
    </row>
    <row r="38" spans="1:13">
      <c r="A38" s="17" t="s">
        <v>289</v>
      </c>
      <c r="B38" s="18" t="s">
        <v>47</v>
      </c>
      <c r="C38" s="19">
        <v>0</v>
      </c>
      <c r="D38" s="121">
        <v>0</v>
      </c>
      <c r="E38" s="17"/>
      <c r="F38" s="30"/>
      <c r="G38" s="31"/>
      <c r="H38" s="32"/>
      <c r="M38" s="136"/>
    </row>
    <row r="39" spans="1:13" ht="16.2" thickBot="1">
      <c r="A39" s="17" t="s">
        <v>290</v>
      </c>
      <c r="B39" s="18" t="s">
        <v>48</v>
      </c>
      <c r="C39" s="19">
        <v>0</v>
      </c>
      <c r="D39" s="121">
        <v>0</v>
      </c>
      <c r="E39" s="228"/>
      <c r="F39" s="229"/>
      <c r="G39" s="230"/>
      <c r="H39" s="231"/>
    </row>
    <row r="40" spans="1:13">
      <c r="A40" s="17" t="s">
        <v>291</v>
      </c>
      <c r="B40" s="18" t="s">
        <v>49</v>
      </c>
      <c r="C40" s="12">
        <v>0</v>
      </c>
      <c r="D40" s="13">
        <v>0</v>
      </c>
      <c r="E40" s="219" t="s">
        <v>355</v>
      </c>
      <c r="F40" s="220" t="s">
        <v>50</v>
      </c>
      <c r="G40" s="221"/>
      <c r="H40" s="222"/>
      <c r="M40" s="136"/>
    </row>
    <row r="41" spans="1:13" ht="16.2" thickBot="1">
      <c r="A41" s="17" t="s">
        <v>292</v>
      </c>
      <c r="B41" s="18" t="s">
        <v>51</v>
      </c>
      <c r="C41" s="19">
        <v>0</v>
      </c>
      <c r="D41" s="20">
        <v>0</v>
      </c>
      <c r="E41" s="232"/>
      <c r="F41" s="39"/>
      <c r="G41" s="36"/>
      <c r="H41" s="37"/>
    </row>
    <row r="42" spans="1:13">
      <c r="A42" s="17" t="s">
        <v>293</v>
      </c>
      <c r="B42" s="18" t="s">
        <v>52</v>
      </c>
      <c r="C42" s="19">
        <v>0</v>
      </c>
      <c r="D42" s="20">
        <v>0</v>
      </c>
      <c r="E42" s="234" t="s">
        <v>356</v>
      </c>
      <c r="F42" s="40"/>
      <c r="G42" s="41"/>
      <c r="H42" s="42"/>
    </row>
    <row r="43" spans="1:13">
      <c r="A43" s="17" t="s">
        <v>294</v>
      </c>
      <c r="B43" s="18" t="s">
        <v>53</v>
      </c>
      <c r="C43" s="19">
        <v>0</v>
      </c>
      <c r="D43" s="20">
        <v>0</v>
      </c>
      <c r="E43" s="17" t="s">
        <v>357</v>
      </c>
      <c r="F43" s="33"/>
      <c r="G43" s="31"/>
      <c r="H43" s="32"/>
    </row>
    <row r="44" spans="1:13">
      <c r="A44" s="17" t="s">
        <v>295</v>
      </c>
      <c r="B44" s="18" t="s">
        <v>54</v>
      </c>
      <c r="C44" s="19">
        <v>0</v>
      </c>
      <c r="D44" s="20">
        <v>0</v>
      </c>
      <c r="E44" s="224" t="s">
        <v>358</v>
      </c>
      <c r="F44" s="21" t="s">
        <v>55</v>
      </c>
      <c r="G44" s="19">
        <v>0</v>
      </c>
      <c r="H44" s="20">
        <v>0</v>
      </c>
      <c r="M44" s="136"/>
    </row>
    <row r="45" spans="1:13">
      <c r="A45" s="17" t="s">
        <v>296</v>
      </c>
      <c r="B45" s="18" t="s">
        <v>56</v>
      </c>
      <c r="C45" s="19">
        <v>0</v>
      </c>
      <c r="D45" s="20">
        <v>0</v>
      </c>
      <c r="E45" s="235" t="s">
        <v>542</v>
      </c>
      <c r="F45" s="21" t="s">
        <v>57</v>
      </c>
      <c r="G45" s="19">
        <v>0</v>
      </c>
      <c r="H45" s="20">
        <v>0</v>
      </c>
    </row>
    <row r="46" spans="1:13" ht="16.2">
      <c r="A46" s="17" t="s">
        <v>297</v>
      </c>
      <c r="B46" s="27" t="s">
        <v>58</v>
      </c>
      <c r="C46" s="376">
        <f>C35+C40+C45</f>
        <v>0</v>
      </c>
      <c r="D46" s="377">
        <f>D35+D40+D45</f>
        <v>0</v>
      </c>
      <c r="E46" s="225" t="s">
        <v>359</v>
      </c>
      <c r="F46" s="21" t="s">
        <v>59</v>
      </c>
      <c r="G46" s="19">
        <v>0</v>
      </c>
      <c r="H46" s="20">
        <v>0</v>
      </c>
      <c r="M46" s="136"/>
    </row>
    <row r="47" spans="1:13">
      <c r="A47" s="17" t="s">
        <v>298</v>
      </c>
      <c r="B47" s="43"/>
      <c r="C47" s="34"/>
      <c r="D47" s="35"/>
      <c r="E47" s="17" t="s">
        <v>314</v>
      </c>
      <c r="F47" s="21" t="s">
        <v>60</v>
      </c>
      <c r="G47" s="19">
        <v>0</v>
      </c>
      <c r="H47" s="20">
        <v>0</v>
      </c>
    </row>
    <row r="48" spans="1:13">
      <c r="A48" s="17" t="s">
        <v>299</v>
      </c>
      <c r="B48" s="18" t="s">
        <v>61</v>
      </c>
      <c r="C48" s="19">
        <v>0</v>
      </c>
      <c r="D48" s="20">
        <v>0</v>
      </c>
      <c r="E48" s="225" t="s">
        <v>360</v>
      </c>
      <c r="F48" s="21" t="s">
        <v>62</v>
      </c>
      <c r="G48" s="19">
        <v>0</v>
      </c>
      <c r="H48" s="20">
        <v>0</v>
      </c>
      <c r="M48" s="136"/>
    </row>
    <row r="49" spans="1:13">
      <c r="A49" s="17" t="s">
        <v>300</v>
      </c>
      <c r="B49" s="22" t="s">
        <v>63</v>
      </c>
      <c r="C49" s="19">
        <v>0</v>
      </c>
      <c r="D49" s="20">
        <v>0</v>
      </c>
      <c r="E49" s="17" t="s">
        <v>543</v>
      </c>
      <c r="F49" s="21" t="s">
        <v>64</v>
      </c>
      <c r="G49" s="19">
        <v>566</v>
      </c>
      <c r="H49" s="20">
        <v>1297</v>
      </c>
    </row>
    <row r="50" spans="1:13" ht="16.2">
      <c r="A50" s="17" t="s">
        <v>301</v>
      </c>
      <c r="B50" s="18" t="s">
        <v>65</v>
      </c>
      <c r="C50" s="19">
        <v>0</v>
      </c>
      <c r="D50" s="20">
        <v>0</v>
      </c>
      <c r="E50" s="225" t="s">
        <v>361</v>
      </c>
      <c r="F50" s="24" t="s">
        <v>66</v>
      </c>
      <c r="G50" s="384">
        <f>SUM(G44:G49)</f>
        <v>566</v>
      </c>
      <c r="H50" s="385">
        <f>SUM(H44:H49)</f>
        <v>1297</v>
      </c>
    </row>
    <row r="51" spans="1:13">
      <c r="A51" s="17" t="s">
        <v>302</v>
      </c>
      <c r="B51" s="18" t="s">
        <v>67</v>
      </c>
      <c r="C51" s="19">
        <v>0</v>
      </c>
      <c r="D51" s="20">
        <v>0</v>
      </c>
      <c r="E51" s="17"/>
      <c r="F51" s="21"/>
      <c r="G51" s="384"/>
      <c r="H51" s="385"/>
    </row>
    <row r="52" spans="1:13" ht="16.2">
      <c r="A52" s="17" t="s">
        <v>303</v>
      </c>
      <c r="B52" s="27" t="s">
        <v>68</v>
      </c>
      <c r="C52" s="376">
        <f>SUM(C48:C51)</f>
        <v>0</v>
      </c>
      <c r="D52" s="377">
        <f>SUM(D48:D51)</f>
        <v>0</v>
      </c>
      <c r="E52" s="225" t="s">
        <v>362</v>
      </c>
      <c r="F52" s="24" t="s">
        <v>69</v>
      </c>
      <c r="G52" s="19">
        <v>2221</v>
      </c>
      <c r="H52" s="20">
        <v>2881</v>
      </c>
    </row>
    <row r="53" spans="1:13" ht="16.2">
      <c r="A53" s="17" t="s">
        <v>70</v>
      </c>
      <c r="B53" s="27"/>
      <c r="C53" s="12"/>
      <c r="D53" s="13"/>
      <c r="E53" s="17" t="s">
        <v>544</v>
      </c>
      <c r="F53" s="24" t="s">
        <v>71</v>
      </c>
      <c r="G53" s="19">
        <v>3088</v>
      </c>
      <c r="H53" s="20">
        <v>2988</v>
      </c>
    </row>
    <row r="54" spans="1:13" ht="16.2">
      <c r="A54" s="17" t="s">
        <v>304</v>
      </c>
      <c r="B54" s="27" t="s">
        <v>72</v>
      </c>
      <c r="C54" s="44">
        <v>3711</v>
      </c>
      <c r="D54" s="45">
        <v>3617</v>
      </c>
      <c r="E54" s="17" t="s">
        <v>363</v>
      </c>
      <c r="F54" s="24" t="s">
        <v>73</v>
      </c>
      <c r="G54" s="19"/>
      <c r="H54" s="20"/>
    </row>
    <row r="55" spans="1:13" ht="16.2">
      <c r="A55" s="17" t="s">
        <v>532</v>
      </c>
      <c r="B55" s="27" t="s">
        <v>74</v>
      </c>
      <c r="C55" s="44">
        <v>633</v>
      </c>
      <c r="D55" s="45">
        <v>516</v>
      </c>
      <c r="E55" s="17" t="s">
        <v>364</v>
      </c>
      <c r="F55" s="24" t="s">
        <v>75</v>
      </c>
      <c r="G55" s="19"/>
      <c r="H55" s="20">
        <v>72</v>
      </c>
    </row>
    <row r="56" spans="1:13" ht="16.2" thickBot="1">
      <c r="A56" s="244" t="s">
        <v>305</v>
      </c>
      <c r="B56" s="46" t="s">
        <v>76</v>
      </c>
      <c r="C56" s="378">
        <f>C20+C21+C22+C28+C33+C46+C52+C54+C55</f>
        <v>13257</v>
      </c>
      <c r="D56" s="379">
        <f>D20+D21+D22+D28+D33+D46+D52+D54+D55</f>
        <v>13235</v>
      </c>
      <c r="E56" s="236" t="s">
        <v>365</v>
      </c>
      <c r="F56" s="237" t="s">
        <v>77</v>
      </c>
      <c r="G56" s="386">
        <f>G50+G52+G53+G54+G55</f>
        <v>5875</v>
      </c>
      <c r="H56" s="387">
        <f>H50+H52+H53+H54+H55</f>
        <v>7238</v>
      </c>
      <c r="M56" s="136"/>
    </row>
    <row r="57" spans="1:13">
      <c r="A57" s="247" t="s">
        <v>306</v>
      </c>
      <c r="B57" s="47"/>
      <c r="C57" s="5"/>
      <c r="D57" s="6"/>
      <c r="E57" s="238"/>
      <c r="F57" s="38"/>
      <c r="G57" s="5"/>
      <c r="H57" s="6"/>
    </row>
    <row r="58" spans="1:13">
      <c r="A58" s="17" t="s">
        <v>307</v>
      </c>
      <c r="B58" s="43"/>
      <c r="C58" s="34"/>
      <c r="D58" s="35"/>
      <c r="E58" s="10" t="s">
        <v>366</v>
      </c>
      <c r="F58" s="21"/>
      <c r="G58" s="12"/>
      <c r="H58" s="13"/>
      <c r="M58" s="136"/>
    </row>
    <row r="59" spans="1:13">
      <c r="A59" s="17" t="s">
        <v>308</v>
      </c>
      <c r="B59" s="18" t="s">
        <v>78</v>
      </c>
      <c r="C59" s="19">
        <v>147</v>
      </c>
      <c r="D59" s="20">
        <v>72</v>
      </c>
      <c r="E59" s="323" t="s">
        <v>367</v>
      </c>
      <c r="F59" s="324"/>
      <c r="G59" s="325"/>
      <c r="H59" s="326"/>
    </row>
    <row r="60" spans="1:13">
      <c r="A60" s="17" t="s">
        <v>523</v>
      </c>
      <c r="B60" s="18" t="s">
        <v>80</v>
      </c>
      <c r="C60" s="19"/>
      <c r="D60" s="20"/>
      <c r="E60" s="321" t="s">
        <v>545</v>
      </c>
      <c r="F60" s="21" t="s">
        <v>79</v>
      </c>
      <c r="G60" s="19">
        <v>2003</v>
      </c>
      <c r="H60" s="20">
        <v>4124</v>
      </c>
      <c r="M60" s="136"/>
    </row>
    <row r="61" spans="1:13">
      <c r="A61" s="17" t="s">
        <v>522</v>
      </c>
      <c r="B61" s="18" t="s">
        <v>82</v>
      </c>
      <c r="C61" s="19">
        <v>6225</v>
      </c>
      <c r="D61" s="20">
        <v>3872</v>
      </c>
      <c r="E61" s="320" t="s">
        <v>368</v>
      </c>
      <c r="F61" s="21" t="s">
        <v>81</v>
      </c>
      <c r="G61" s="19">
        <v>794</v>
      </c>
      <c r="H61" s="20">
        <v>940</v>
      </c>
    </row>
    <row r="62" spans="1:13">
      <c r="A62" s="17" t="s">
        <v>309</v>
      </c>
      <c r="B62" s="22" t="s">
        <v>84</v>
      </c>
      <c r="C62" s="19">
        <v>1477</v>
      </c>
      <c r="D62" s="20">
        <v>1226</v>
      </c>
      <c r="E62" s="322" t="s">
        <v>369</v>
      </c>
      <c r="F62" s="21" t="s">
        <v>83</v>
      </c>
      <c r="G62" s="384">
        <f>SUM(G63:G69)</f>
        <v>33872</v>
      </c>
      <c r="H62" s="385">
        <f>SUM(H63:H69)</f>
        <v>25157</v>
      </c>
      <c r="M62" s="136"/>
    </row>
    <row r="63" spans="1:13">
      <c r="A63" s="17" t="s">
        <v>533</v>
      </c>
      <c r="B63" s="22" t="s">
        <v>86</v>
      </c>
      <c r="C63" s="19"/>
      <c r="D63" s="20"/>
      <c r="E63" s="322" t="s">
        <v>370</v>
      </c>
      <c r="F63" s="21" t="s">
        <v>85</v>
      </c>
      <c r="G63" s="19">
        <v>2659</v>
      </c>
      <c r="H63" s="20">
        <v>274</v>
      </c>
    </row>
    <row r="64" spans="1:13">
      <c r="A64" s="17" t="s">
        <v>534</v>
      </c>
      <c r="B64" s="18" t="s">
        <v>88</v>
      </c>
      <c r="C64" s="19">
        <v>554</v>
      </c>
      <c r="D64" s="20">
        <v>729</v>
      </c>
      <c r="E64" s="320" t="s">
        <v>371</v>
      </c>
      <c r="F64" s="21" t="s">
        <v>87</v>
      </c>
      <c r="G64" s="19"/>
      <c r="H64" s="20"/>
      <c r="M64" s="136"/>
    </row>
    <row r="65" spans="1:13" ht="16.2">
      <c r="A65" s="17" t="s">
        <v>310</v>
      </c>
      <c r="B65" s="27" t="s">
        <v>90</v>
      </c>
      <c r="C65" s="376">
        <f>SUM(C59:C64)</f>
        <v>8403</v>
      </c>
      <c r="D65" s="377">
        <f>SUM(D59:D64)</f>
        <v>5899</v>
      </c>
      <c r="E65" s="320" t="s">
        <v>546</v>
      </c>
      <c r="F65" s="21" t="s">
        <v>89</v>
      </c>
      <c r="G65" s="19">
        <v>21569</v>
      </c>
      <c r="H65" s="20">
        <v>20110</v>
      </c>
    </row>
    <row r="66" spans="1:13" ht="16.2">
      <c r="A66" s="17"/>
      <c r="B66" s="27"/>
      <c r="C66" s="12"/>
      <c r="D66" s="13"/>
      <c r="E66" s="320" t="s">
        <v>372</v>
      </c>
      <c r="F66" s="21" t="s">
        <v>91</v>
      </c>
      <c r="G66" s="19">
        <v>3643</v>
      </c>
      <c r="H66" s="20">
        <v>364</v>
      </c>
    </row>
    <row r="67" spans="1:13">
      <c r="A67" s="17" t="s">
        <v>311</v>
      </c>
      <c r="B67" s="43"/>
      <c r="C67" s="34"/>
      <c r="D67" s="35"/>
      <c r="E67" s="320" t="s">
        <v>547</v>
      </c>
      <c r="F67" s="21" t="s">
        <v>92</v>
      </c>
      <c r="G67" s="19">
        <v>1661</v>
      </c>
      <c r="H67" s="20">
        <v>1335</v>
      </c>
    </row>
    <row r="68" spans="1:13">
      <c r="A68" s="17" t="s">
        <v>312</v>
      </c>
      <c r="B68" s="18" t="s">
        <v>94</v>
      </c>
      <c r="C68" s="19">
        <v>1916</v>
      </c>
      <c r="D68" s="20">
        <v>2092</v>
      </c>
      <c r="E68" s="320" t="s">
        <v>373</v>
      </c>
      <c r="F68" s="21" t="s">
        <v>93</v>
      </c>
      <c r="G68" s="19">
        <v>214</v>
      </c>
      <c r="H68" s="20">
        <v>156</v>
      </c>
    </row>
    <row r="69" spans="1:13">
      <c r="A69" s="17" t="s">
        <v>535</v>
      </c>
      <c r="B69" s="18" t="s">
        <v>96</v>
      </c>
      <c r="C69" s="19">
        <v>24818</v>
      </c>
      <c r="D69" s="20">
        <v>23750</v>
      </c>
      <c r="E69" s="320" t="s">
        <v>374</v>
      </c>
      <c r="F69" s="21" t="s">
        <v>95</v>
      </c>
      <c r="G69" s="19">
        <v>4126</v>
      </c>
      <c r="H69" s="20">
        <v>2918</v>
      </c>
    </row>
    <row r="70" spans="1:13">
      <c r="A70" s="17" t="s">
        <v>313</v>
      </c>
      <c r="B70" s="18" t="s">
        <v>98</v>
      </c>
      <c r="C70" s="19">
        <v>235</v>
      </c>
      <c r="D70" s="20">
        <v>152</v>
      </c>
      <c r="E70" s="321" t="s">
        <v>375</v>
      </c>
      <c r="F70" s="21" t="s">
        <v>97</v>
      </c>
      <c r="G70" s="19">
        <v>238</v>
      </c>
      <c r="H70" s="20">
        <v>108</v>
      </c>
    </row>
    <row r="71" spans="1:13">
      <c r="A71" s="17" t="s">
        <v>314</v>
      </c>
      <c r="B71" s="18" t="s">
        <v>100</v>
      </c>
      <c r="C71" s="19"/>
      <c r="D71" s="20"/>
      <c r="E71" s="320" t="s">
        <v>376</v>
      </c>
      <c r="F71" s="21" t="s">
        <v>99</v>
      </c>
      <c r="G71" s="19">
        <v>3471</v>
      </c>
      <c r="H71" s="20">
        <v>2234</v>
      </c>
    </row>
    <row r="72" spans="1:13" ht="16.2">
      <c r="A72" s="17" t="s">
        <v>315</v>
      </c>
      <c r="B72" s="18" t="s">
        <v>102</v>
      </c>
      <c r="C72" s="19">
        <v>316</v>
      </c>
      <c r="D72" s="20"/>
      <c r="E72" s="327" t="s">
        <v>377</v>
      </c>
      <c r="F72" s="30" t="s">
        <v>101</v>
      </c>
      <c r="G72" s="376">
        <f>G60+G61+G62+G70+G71</f>
        <v>40378</v>
      </c>
      <c r="H72" s="377">
        <f>H60+H61+H62+H70+H71</f>
        <v>32563</v>
      </c>
    </row>
    <row r="73" spans="1:13" ht="16.2">
      <c r="A73" s="17" t="s">
        <v>316</v>
      </c>
      <c r="B73" s="18" t="s">
        <v>103</v>
      </c>
      <c r="C73" s="19">
        <v>379</v>
      </c>
      <c r="D73" s="20">
        <v>472</v>
      </c>
      <c r="E73" s="322"/>
      <c r="F73" s="24"/>
      <c r="G73" s="12"/>
      <c r="H73" s="49"/>
    </row>
    <row r="74" spans="1:13">
      <c r="A74" s="17" t="s">
        <v>317</v>
      </c>
      <c r="B74" s="18" t="s">
        <v>105</v>
      </c>
      <c r="C74" s="19"/>
      <c r="D74" s="20"/>
      <c r="E74" s="239"/>
      <c r="F74" s="48"/>
      <c r="G74" s="12"/>
      <c r="H74" s="49"/>
    </row>
    <row r="75" spans="1:13" ht="16.2">
      <c r="A75" s="17" t="s">
        <v>318</v>
      </c>
      <c r="B75" s="18" t="s">
        <v>106</v>
      </c>
      <c r="C75" s="19">
        <v>713</v>
      </c>
      <c r="D75" s="20">
        <v>577</v>
      </c>
      <c r="E75" s="10" t="s">
        <v>378</v>
      </c>
      <c r="F75" s="24" t="s">
        <v>104</v>
      </c>
      <c r="G75" s="19">
        <v>1025</v>
      </c>
      <c r="H75" s="20">
        <v>900</v>
      </c>
    </row>
    <row r="76" spans="1:13" ht="16.2">
      <c r="A76" s="17" t="s">
        <v>319</v>
      </c>
      <c r="B76" s="27" t="s">
        <v>108</v>
      </c>
      <c r="C76" s="376">
        <f>SUM(C68:C75)</f>
        <v>28377</v>
      </c>
      <c r="D76" s="377">
        <f>SUM(D68:D75)</f>
        <v>27043</v>
      </c>
      <c r="E76" s="328" t="s">
        <v>544</v>
      </c>
      <c r="F76" s="24" t="s">
        <v>107</v>
      </c>
      <c r="G76" s="19">
        <v>4922</v>
      </c>
      <c r="H76" s="20">
        <v>4576</v>
      </c>
    </row>
    <row r="77" spans="1:13" ht="16.2">
      <c r="A77" s="17"/>
      <c r="B77" s="18"/>
      <c r="C77" s="12"/>
      <c r="D77" s="13"/>
      <c r="E77" s="10" t="s">
        <v>379</v>
      </c>
      <c r="F77" s="24" t="s">
        <v>109</v>
      </c>
      <c r="G77" s="19">
        <v>290</v>
      </c>
      <c r="H77" s="20">
        <v>328</v>
      </c>
    </row>
    <row r="78" spans="1:13">
      <c r="A78" s="17" t="s">
        <v>320</v>
      </c>
      <c r="B78" s="43"/>
      <c r="C78" s="34"/>
      <c r="D78" s="35"/>
      <c r="E78" s="10"/>
      <c r="F78" s="33"/>
      <c r="G78" s="31"/>
      <c r="H78" s="32"/>
      <c r="M78" s="136"/>
    </row>
    <row r="79" spans="1:13">
      <c r="A79" s="17" t="s">
        <v>321</v>
      </c>
      <c r="B79" s="18" t="s">
        <v>110</v>
      </c>
      <c r="C79" s="12">
        <v>0</v>
      </c>
      <c r="D79" s="13">
        <v>0</v>
      </c>
      <c r="E79" s="328" t="s">
        <v>380</v>
      </c>
      <c r="F79" s="30" t="s">
        <v>111</v>
      </c>
      <c r="G79" s="386">
        <f>G72+G76+G75+G77</f>
        <v>46615</v>
      </c>
      <c r="H79" s="386">
        <f>H72+H76+H75+H77</f>
        <v>38367</v>
      </c>
    </row>
    <row r="80" spans="1:13">
      <c r="A80" s="17" t="s">
        <v>293</v>
      </c>
      <c r="B80" s="18" t="s">
        <v>112</v>
      </c>
      <c r="C80" s="19">
        <v>0</v>
      </c>
      <c r="D80" s="20">
        <v>0</v>
      </c>
      <c r="E80" s="240"/>
      <c r="F80" s="48"/>
      <c r="G80" s="12"/>
      <c r="H80" s="49"/>
    </row>
    <row r="81" spans="1:13">
      <c r="A81" s="17" t="s">
        <v>322</v>
      </c>
      <c r="B81" s="18" t="s">
        <v>113</v>
      </c>
      <c r="C81" s="19">
        <v>0</v>
      </c>
      <c r="D81" s="20">
        <v>0</v>
      </c>
      <c r="E81" s="17"/>
      <c r="F81" s="50"/>
      <c r="G81" s="51"/>
      <c r="H81" s="52"/>
    </row>
    <row r="82" spans="1:13">
      <c r="A82" s="17" t="s">
        <v>295</v>
      </c>
      <c r="B82" s="18" t="s">
        <v>114</v>
      </c>
      <c r="C82" s="19">
        <v>0</v>
      </c>
      <c r="D82" s="20">
        <v>0</v>
      </c>
      <c r="E82" s="239"/>
      <c r="F82" s="53"/>
      <c r="G82" s="51"/>
      <c r="H82" s="52"/>
    </row>
    <row r="83" spans="1:13">
      <c r="A83" s="17" t="s">
        <v>536</v>
      </c>
      <c r="B83" s="18" t="s">
        <v>115</v>
      </c>
      <c r="C83" s="19">
        <v>0</v>
      </c>
      <c r="D83" s="20">
        <v>0</v>
      </c>
      <c r="E83" s="241"/>
      <c r="F83" s="53"/>
      <c r="G83" s="51"/>
      <c r="H83" s="52"/>
    </row>
    <row r="84" spans="1:13">
      <c r="A84" s="17" t="s">
        <v>323</v>
      </c>
      <c r="B84" s="18" t="s">
        <v>116</v>
      </c>
      <c r="C84" s="19">
        <v>0</v>
      </c>
      <c r="D84" s="20">
        <v>0</v>
      </c>
      <c r="E84" s="239"/>
      <c r="F84" s="53"/>
      <c r="G84" s="51"/>
      <c r="H84" s="52"/>
    </row>
    <row r="85" spans="1:13" ht="16.2">
      <c r="A85" s="17" t="s">
        <v>324</v>
      </c>
      <c r="B85" s="27" t="s">
        <v>117</v>
      </c>
      <c r="C85" s="376">
        <f>C84+C83+C79</f>
        <v>0</v>
      </c>
      <c r="D85" s="377">
        <f>D84+D83+D79</f>
        <v>0</v>
      </c>
      <c r="E85" s="241"/>
      <c r="F85" s="53"/>
      <c r="G85" s="51"/>
      <c r="H85" s="52"/>
    </row>
    <row r="86" spans="1:13" ht="16.2">
      <c r="A86" s="17"/>
      <c r="B86" s="27"/>
      <c r="C86" s="12"/>
      <c r="D86" s="13"/>
      <c r="E86" s="239"/>
      <c r="F86" s="53"/>
      <c r="G86" s="51"/>
      <c r="H86" s="52"/>
      <c r="M86" s="136"/>
    </row>
    <row r="87" spans="1:13">
      <c r="A87" s="17" t="s">
        <v>325</v>
      </c>
      <c r="B87" s="18"/>
      <c r="C87" s="12"/>
      <c r="D87" s="13"/>
      <c r="E87" s="241"/>
      <c r="F87" s="53"/>
      <c r="G87" s="51"/>
      <c r="H87" s="52"/>
    </row>
    <row r="88" spans="1:13">
      <c r="A88" s="17" t="s">
        <v>326</v>
      </c>
      <c r="B88" s="18" t="s">
        <v>118</v>
      </c>
      <c r="C88" s="19">
        <v>11</v>
      </c>
      <c r="D88" s="20">
        <v>6</v>
      </c>
      <c r="E88" s="239"/>
      <c r="F88" s="53"/>
      <c r="G88" s="51"/>
      <c r="H88" s="52"/>
      <c r="M88" s="136"/>
    </row>
    <row r="89" spans="1:13">
      <c r="A89" s="17" t="s">
        <v>537</v>
      </c>
      <c r="B89" s="18" t="s">
        <v>119</v>
      </c>
      <c r="C89" s="19">
        <v>11627</v>
      </c>
      <c r="D89" s="20">
        <v>2095</v>
      </c>
      <c r="E89" s="241"/>
      <c r="F89" s="53"/>
      <c r="G89" s="51"/>
      <c r="H89" s="52"/>
    </row>
    <row r="90" spans="1:13">
      <c r="A90" s="17" t="s">
        <v>327</v>
      </c>
      <c r="B90" s="18" t="s">
        <v>120</v>
      </c>
      <c r="C90" s="19"/>
      <c r="D90" s="20"/>
      <c r="E90" s="241"/>
      <c r="F90" s="53"/>
      <c r="G90" s="51"/>
      <c r="H90" s="52"/>
      <c r="M90" s="136"/>
    </row>
    <row r="91" spans="1:13">
      <c r="A91" s="17" t="s">
        <v>328</v>
      </c>
      <c r="B91" s="18" t="s">
        <v>121</v>
      </c>
      <c r="C91" s="19">
        <v>124</v>
      </c>
      <c r="D91" s="20">
        <v>98</v>
      </c>
      <c r="E91" s="241"/>
      <c r="F91" s="53"/>
      <c r="G91" s="51"/>
      <c r="H91" s="52"/>
    </row>
    <row r="92" spans="1:13" ht="16.2">
      <c r="A92" s="17" t="s">
        <v>329</v>
      </c>
      <c r="B92" s="27" t="s">
        <v>122</v>
      </c>
      <c r="C92" s="376">
        <f>SUM(C88:C91)</f>
        <v>11762</v>
      </c>
      <c r="D92" s="377">
        <f>SUM(D88:D91)</f>
        <v>2199</v>
      </c>
      <c r="E92" s="241"/>
      <c r="F92" s="53"/>
      <c r="G92" s="51"/>
      <c r="H92" s="52"/>
      <c r="M92" s="136"/>
    </row>
    <row r="93" spans="1:13" ht="16.2">
      <c r="A93" s="17" t="s">
        <v>330</v>
      </c>
      <c r="B93" s="27" t="s">
        <v>123</v>
      </c>
      <c r="C93" s="19">
        <v>5143</v>
      </c>
      <c r="D93" s="19">
        <v>5013</v>
      </c>
      <c r="E93" s="241"/>
      <c r="F93" s="53"/>
      <c r="G93" s="51"/>
      <c r="H93" s="52"/>
    </row>
    <row r="94" spans="1:13" ht="16.2" thickBot="1">
      <c r="A94" s="236" t="s">
        <v>331</v>
      </c>
      <c r="B94" s="248" t="s">
        <v>124</v>
      </c>
      <c r="C94" s="378">
        <f>C65+C76+C85+C92+C93</f>
        <v>53685</v>
      </c>
      <c r="D94" s="379">
        <f>D65+D76+D85+D92+D93</f>
        <v>40154</v>
      </c>
      <c r="E94" s="242"/>
      <c r="F94" s="54"/>
      <c r="G94" s="55"/>
      <c r="H94" s="56"/>
      <c r="M94" s="136"/>
    </row>
    <row r="95" spans="1:13" ht="16.2" thickBot="1">
      <c r="A95" s="245" t="s">
        <v>332</v>
      </c>
      <c r="B95" s="246" t="s">
        <v>125</v>
      </c>
      <c r="C95" s="380">
        <f>C94+C56</f>
        <v>66942</v>
      </c>
      <c r="D95" s="381">
        <f>D94+D56</f>
        <v>53389</v>
      </c>
      <c r="E95" s="243" t="s">
        <v>381</v>
      </c>
      <c r="F95" s="57" t="s">
        <v>126</v>
      </c>
      <c r="G95" s="380">
        <f>G37+G40+G56+G79</f>
        <v>66942</v>
      </c>
      <c r="H95" s="381">
        <f>H37+H40+H56+H79</f>
        <v>53389</v>
      </c>
    </row>
    <row r="96" spans="1:13" s="134" customFormat="1">
      <c r="A96" s="130"/>
      <c r="B96" s="129"/>
      <c r="C96" s="130"/>
      <c r="D96" s="130"/>
      <c r="E96" s="131"/>
      <c r="F96" s="132"/>
      <c r="G96" s="133"/>
      <c r="M96" s="136"/>
    </row>
    <row r="97" spans="1:13" s="134" customFormat="1">
      <c r="A97" s="128"/>
      <c r="B97" s="129"/>
      <c r="C97" s="130"/>
      <c r="D97" s="130"/>
      <c r="E97" s="131"/>
      <c r="F97" s="132"/>
      <c r="G97" s="133"/>
      <c r="M97" s="136"/>
    </row>
    <row r="98" spans="1:13" s="134" customFormat="1">
      <c r="A98" s="329"/>
      <c r="B98" s="433"/>
      <c r="C98" s="433"/>
      <c r="D98" s="433"/>
      <c r="E98" s="433"/>
      <c r="F98" s="433"/>
      <c r="G98" s="433"/>
      <c r="H98" s="433"/>
      <c r="M98" s="136"/>
    </row>
    <row r="99" spans="1:13" s="134" customFormat="1">
      <c r="A99" s="133" t="str">
        <f>Title!A11</f>
        <v>Date of preparation:</v>
      </c>
      <c r="B99" s="374">
        <f>Title!B11</f>
        <v>44314</v>
      </c>
      <c r="C99" s="133"/>
      <c r="D99" s="133"/>
      <c r="E99" s="133"/>
      <c r="F99" s="132"/>
      <c r="G99" s="133"/>
    </row>
    <row r="100" spans="1:13" s="134" customFormat="1">
      <c r="A100" s="329"/>
      <c r="B100" s="330"/>
      <c r="E100" s="135"/>
      <c r="F100" s="132"/>
      <c r="G100" s="133"/>
    </row>
    <row r="101" spans="1:13" s="134" customFormat="1">
      <c r="A101" s="133" t="str">
        <f>Title!A26</f>
        <v>Person that prepared the report:</v>
      </c>
      <c r="B101" s="373" t="str">
        <f>Title!B26</f>
        <v>Jordanka  Klenovska</v>
      </c>
      <c r="C101" s="133"/>
      <c r="D101" s="133"/>
      <c r="E101" s="133"/>
      <c r="F101" s="132"/>
      <c r="G101" s="133"/>
    </row>
    <row r="102" spans="1:13" s="134" customFormat="1">
      <c r="A102" s="330"/>
      <c r="B102" s="331"/>
      <c r="C102" s="133"/>
      <c r="D102" s="133"/>
      <c r="E102" s="133"/>
      <c r="F102" s="132"/>
      <c r="G102" s="133"/>
    </row>
    <row r="103" spans="1:13" s="134" customFormat="1">
      <c r="A103" s="133" t="str">
        <f>Title!A17</f>
        <v>Represented by:</v>
      </c>
      <c r="B103" s="373" t="str">
        <f>Title!B17</f>
        <v xml:space="preserve">Ivan Zhitiyanov </v>
      </c>
      <c r="E103" s="135"/>
      <c r="F103" s="132"/>
      <c r="G103" s="133"/>
      <c r="M103" s="136"/>
    </row>
    <row r="104" spans="1:13" s="134" customFormat="1">
      <c r="A104" s="133"/>
      <c r="B104" s="133"/>
      <c r="C104" s="133"/>
      <c r="D104" s="133"/>
      <c r="E104" s="133"/>
      <c r="F104" s="132"/>
      <c r="G104" s="133"/>
    </row>
    <row r="105" spans="1:13" s="134" customFormat="1">
      <c r="E105" s="135"/>
      <c r="F105" s="132"/>
      <c r="G105" s="133"/>
    </row>
    <row r="106" spans="1:13" s="134" customFormat="1">
      <c r="A106" s="133"/>
      <c r="B106" s="133"/>
      <c r="C106" s="133"/>
      <c r="D106" s="133"/>
      <c r="E106" s="133"/>
      <c r="F106" s="132"/>
      <c r="G106" s="133"/>
    </row>
    <row r="107" spans="1:13" s="134" customFormat="1">
      <c r="E107" s="135"/>
      <c r="F107" s="132"/>
      <c r="G107" s="133"/>
      <c r="M107" s="136"/>
    </row>
    <row r="108" spans="1:13" s="134" customFormat="1">
      <c r="A108" s="133"/>
      <c r="B108" s="133"/>
      <c r="C108" s="133"/>
      <c r="D108" s="133"/>
      <c r="E108" s="133"/>
      <c r="F108" s="132"/>
      <c r="G108" s="133"/>
    </row>
    <row r="109" spans="1:13" s="134" customFormat="1">
      <c r="E109" s="135"/>
      <c r="F109" s="132"/>
      <c r="G109" s="133"/>
      <c r="M109" s="136"/>
    </row>
    <row r="110" spans="1:13" s="134" customFormat="1">
      <c r="A110" s="133"/>
      <c r="B110" s="133"/>
      <c r="C110" s="133"/>
      <c r="D110" s="133"/>
      <c r="E110" s="133"/>
      <c r="F110" s="132"/>
      <c r="G110" s="133"/>
    </row>
    <row r="111" spans="1:13" s="134" customFormat="1">
      <c r="E111" s="133"/>
      <c r="F111" s="132"/>
      <c r="G111" s="133"/>
      <c r="M111" s="136"/>
    </row>
    <row r="112" spans="1:13" s="134" customFormat="1">
      <c r="A112" s="133"/>
      <c r="B112" s="133"/>
      <c r="C112" s="133"/>
      <c r="D112" s="133"/>
      <c r="E112" s="133"/>
      <c r="F112" s="132"/>
      <c r="G112" s="133"/>
    </row>
    <row r="113" spans="1:13" s="134" customFormat="1">
      <c r="E113" s="133"/>
      <c r="F113" s="132"/>
      <c r="G113" s="133"/>
      <c r="M113" s="136"/>
    </row>
    <row r="114" spans="1:13" s="134" customFormat="1">
      <c r="A114" s="133"/>
      <c r="B114" s="133"/>
      <c r="C114" s="133"/>
      <c r="D114" s="133"/>
      <c r="E114" s="133"/>
      <c r="F114" s="132"/>
      <c r="G114" s="133"/>
    </row>
    <row r="115" spans="1:13" s="134" customFormat="1">
      <c r="E115" s="133"/>
      <c r="F115" s="132"/>
      <c r="G115" s="133"/>
      <c r="M115" s="136"/>
    </row>
    <row r="116" spans="1:13" s="134" customFormat="1">
      <c r="A116" s="133"/>
      <c r="B116" s="133"/>
      <c r="C116" s="133"/>
      <c r="D116" s="133"/>
      <c r="E116" s="133"/>
      <c r="F116" s="132"/>
      <c r="G116" s="133"/>
    </row>
    <row r="117" spans="1:13" s="134" customFormat="1">
      <c r="E117" s="135"/>
      <c r="F117" s="132"/>
      <c r="G117" s="133"/>
      <c r="M117" s="136"/>
    </row>
    <row r="118" spans="1:13" s="134" customFormat="1">
      <c r="A118" s="133"/>
      <c r="B118" s="133"/>
      <c r="C118" s="133"/>
      <c r="D118" s="133"/>
      <c r="E118" s="133"/>
      <c r="F118" s="132"/>
      <c r="G118" s="133"/>
    </row>
    <row r="119" spans="1:13" s="134" customFormat="1">
      <c r="E119" s="135"/>
      <c r="F119" s="132"/>
      <c r="G119" s="133"/>
      <c r="M119" s="136"/>
    </row>
    <row r="120" spans="1:13" s="134" customFormat="1">
      <c r="A120" s="133"/>
      <c r="B120" s="133"/>
      <c r="C120" s="133"/>
      <c r="D120" s="133"/>
      <c r="E120" s="133"/>
      <c r="F120" s="132"/>
      <c r="G120" s="133"/>
    </row>
    <row r="121" spans="1:13" s="134" customFormat="1">
      <c r="E121" s="135"/>
      <c r="F121" s="132"/>
      <c r="G121" s="133"/>
      <c r="M121" s="136"/>
    </row>
    <row r="122" spans="1:13" s="134" customFormat="1">
      <c r="A122" s="133"/>
      <c r="B122" s="133"/>
      <c r="C122" s="133"/>
      <c r="D122" s="133"/>
      <c r="E122" s="133"/>
      <c r="F122" s="132"/>
      <c r="G122" s="133"/>
    </row>
    <row r="123" spans="1:13" s="134" customFormat="1">
      <c r="E123" s="135"/>
      <c r="F123" s="132"/>
      <c r="G123" s="133"/>
      <c r="M123" s="136"/>
    </row>
    <row r="124" spans="1:13" s="134" customFormat="1">
      <c r="A124" s="133"/>
      <c r="B124" s="133"/>
      <c r="C124" s="133"/>
      <c r="D124" s="133"/>
      <c r="E124" s="133"/>
      <c r="F124" s="132"/>
      <c r="G124" s="133"/>
    </row>
    <row r="125" spans="1:13" s="134" customFormat="1">
      <c r="E125" s="135"/>
      <c r="F125" s="132"/>
      <c r="G125" s="133"/>
    </row>
    <row r="126" spans="1:13" s="134" customFormat="1">
      <c r="A126" s="133"/>
      <c r="B126" s="133"/>
      <c r="C126" s="133"/>
      <c r="D126" s="133"/>
      <c r="E126" s="133"/>
      <c r="F126" s="132"/>
      <c r="G126" s="133"/>
    </row>
    <row r="127" spans="1:13" s="134" customFormat="1">
      <c r="E127" s="135"/>
      <c r="F127" s="132"/>
      <c r="G127" s="133"/>
    </row>
    <row r="128" spans="1:13" s="134" customFormat="1">
      <c r="A128" s="133"/>
      <c r="B128" s="133"/>
      <c r="C128" s="133"/>
      <c r="D128" s="133"/>
      <c r="E128" s="133"/>
      <c r="F128" s="132"/>
      <c r="G128" s="133"/>
    </row>
    <row r="129" spans="1:18" s="134" customFormat="1">
      <c r="E129" s="135"/>
      <c r="F129" s="132"/>
      <c r="G129" s="133"/>
    </row>
    <row r="130" spans="1:18" s="134" customFormat="1">
      <c r="A130" s="133"/>
      <c r="B130" s="133"/>
      <c r="C130" s="133"/>
      <c r="D130" s="133"/>
      <c r="E130" s="133"/>
      <c r="F130" s="132"/>
      <c r="G130" s="133"/>
    </row>
    <row r="131" spans="1:18">
      <c r="A131" s="4"/>
      <c r="B131" s="4"/>
      <c r="C131" s="4"/>
      <c r="D131" s="4"/>
      <c r="E131" s="60"/>
      <c r="M131" s="136"/>
    </row>
    <row r="133" spans="1:18">
      <c r="A133" s="4"/>
      <c r="B133" s="4"/>
      <c r="C133" s="4"/>
      <c r="D133" s="4"/>
      <c r="M133" s="136"/>
    </row>
    <row r="135" spans="1:18">
      <c r="A135" s="4"/>
      <c r="B135" s="4"/>
      <c r="C135" s="4"/>
      <c r="D135" s="4"/>
      <c r="M135" s="136"/>
    </row>
    <row r="141" spans="1:18">
      <c r="A141" s="4"/>
      <c r="B141" s="4"/>
      <c r="C141" s="4"/>
      <c r="D141" s="4"/>
      <c r="E141" s="60"/>
    </row>
    <row r="143" spans="1:18" s="58" customFormat="1">
      <c r="A143" s="59"/>
      <c r="B143" s="59"/>
      <c r="C143" s="59"/>
      <c r="D143" s="59"/>
      <c r="E143" s="60"/>
      <c r="G143" s="59"/>
      <c r="H143" s="4"/>
      <c r="I143" s="134"/>
      <c r="J143" s="134"/>
      <c r="K143" s="134"/>
      <c r="L143" s="134"/>
      <c r="M143" s="134"/>
      <c r="N143" s="134"/>
      <c r="O143" s="134"/>
      <c r="P143" s="134"/>
      <c r="Q143" s="134"/>
      <c r="R143" s="4"/>
    </row>
    <row r="145" spans="1:18" s="58" customFormat="1">
      <c r="A145" s="59"/>
      <c r="B145" s="59"/>
      <c r="C145" s="59"/>
      <c r="D145" s="59"/>
      <c r="E145" s="60"/>
      <c r="G145" s="59"/>
      <c r="H145" s="4"/>
      <c r="I145" s="134"/>
      <c r="J145" s="134"/>
      <c r="K145" s="134"/>
      <c r="L145" s="134"/>
      <c r="M145" s="134"/>
      <c r="N145" s="134"/>
      <c r="O145" s="134"/>
      <c r="P145" s="134"/>
      <c r="Q145" s="134"/>
      <c r="R145" s="4"/>
    </row>
    <row r="147" spans="1:18" s="58" customFormat="1">
      <c r="A147" s="59"/>
      <c r="B147" s="59"/>
      <c r="C147" s="59"/>
      <c r="D147" s="59"/>
      <c r="E147" s="60"/>
      <c r="G147" s="59"/>
      <c r="H147" s="4"/>
      <c r="I147" s="134"/>
      <c r="J147" s="134"/>
      <c r="K147" s="134"/>
      <c r="L147" s="134"/>
      <c r="M147" s="134"/>
      <c r="N147" s="134"/>
      <c r="O147" s="134"/>
      <c r="P147" s="134"/>
      <c r="Q147" s="134"/>
      <c r="R147" s="4"/>
    </row>
    <row r="149" spans="1:18" s="58" customFormat="1">
      <c r="A149" s="59"/>
      <c r="B149" s="59"/>
      <c r="C149" s="59"/>
      <c r="D149" s="59"/>
      <c r="E149" s="60"/>
      <c r="G149" s="59"/>
      <c r="H149" s="4"/>
      <c r="I149" s="134"/>
      <c r="J149" s="134"/>
      <c r="K149" s="134"/>
      <c r="L149" s="134"/>
      <c r="M149" s="134"/>
      <c r="N149" s="134"/>
      <c r="O149" s="134"/>
      <c r="P149" s="134"/>
      <c r="Q149" s="134"/>
      <c r="R149" s="4"/>
    </row>
    <row r="157" spans="1:18" s="58" customFormat="1">
      <c r="A157" s="59"/>
      <c r="B157" s="59"/>
      <c r="C157" s="59"/>
      <c r="D157" s="59"/>
      <c r="E157" s="60"/>
      <c r="G157" s="59"/>
      <c r="H157" s="4"/>
      <c r="I157" s="134"/>
      <c r="J157" s="134"/>
      <c r="K157" s="134"/>
      <c r="L157" s="134"/>
      <c r="M157" s="134"/>
      <c r="N157" s="134"/>
      <c r="O157" s="134"/>
      <c r="P157" s="134"/>
      <c r="Q157" s="134"/>
      <c r="R157" s="4"/>
    </row>
    <row r="159" spans="1:18" s="58" customFormat="1">
      <c r="A159" s="59"/>
      <c r="B159" s="59"/>
      <c r="C159" s="59"/>
      <c r="D159" s="59"/>
      <c r="E159" s="60"/>
      <c r="G159" s="59"/>
      <c r="H159" s="4"/>
      <c r="I159" s="134"/>
      <c r="J159" s="134"/>
      <c r="K159" s="134"/>
      <c r="L159" s="134"/>
      <c r="M159" s="134"/>
      <c r="N159" s="134"/>
      <c r="O159" s="134"/>
      <c r="P159" s="134"/>
      <c r="Q159" s="134"/>
      <c r="R159" s="4"/>
    </row>
    <row r="161" spans="1:18" s="58" customFormat="1">
      <c r="A161" s="59"/>
      <c r="B161" s="59"/>
      <c r="C161" s="59"/>
      <c r="D161" s="59"/>
      <c r="E161" s="60"/>
      <c r="G161" s="59"/>
      <c r="H161" s="4"/>
      <c r="I161" s="134"/>
      <c r="J161" s="134"/>
      <c r="K161" s="134"/>
      <c r="L161" s="134"/>
      <c r="M161" s="134"/>
      <c r="N161" s="134"/>
      <c r="O161" s="134"/>
      <c r="P161" s="134"/>
      <c r="Q161" s="134"/>
      <c r="R161" s="4"/>
    </row>
    <row r="163" spans="1:18" s="58" customFormat="1">
      <c r="A163" s="59"/>
      <c r="B163" s="59"/>
      <c r="C163" s="59"/>
      <c r="D163" s="59"/>
      <c r="E163" s="60"/>
      <c r="G163" s="59"/>
      <c r="H163" s="4"/>
      <c r="I163" s="134"/>
      <c r="J163" s="134"/>
      <c r="K163" s="134"/>
      <c r="L163" s="134"/>
      <c r="M163" s="134"/>
      <c r="N163" s="134"/>
      <c r="O163" s="134"/>
      <c r="P163" s="134"/>
      <c r="Q163" s="134"/>
      <c r="R163" s="4"/>
    </row>
    <row r="167" spans="1:18" s="58" customFormat="1">
      <c r="A167" s="59"/>
      <c r="B167" s="59"/>
      <c r="C167" s="59"/>
      <c r="D167" s="59"/>
      <c r="E167" s="60"/>
      <c r="G167" s="59"/>
      <c r="H167" s="4"/>
      <c r="I167" s="134"/>
      <c r="J167" s="134"/>
      <c r="K167" s="134"/>
      <c r="L167" s="134"/>
      <c r="M167" s="134"/>
      <c r="N167" s="134"/>
      <c r="O167" s="134"/>
      <c r="P167" s="134"/>
      <c r="Q167" s="134"/>
      <c r="R167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85AAF574-A804-4C36-837F-F901AE4DD6E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1 C12:D19 G63:H71 G73:H73 C54:D55 C21:D22 C24:D27 C31:D31 C36:D39 C41:D45 C48:D51 G75:H77" xr:uid="{00000000-0002-0000-0100-000003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ignoredErrors>
    <ignoredError sqref="G62:H62 G28:H2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6"/>
  <sheetViews>
    <sheetView topLeftCell="A45" zoomScale="75" zoomScaleNormal="75" workbookViewId="0">
      <selection sqref="A1:H56"/>
    </sheetView>
  </sheetViews>
  <sheetFormatPr defaultColWidth="9.3984375" defaultRowHeight="15.6"/>
  <cols>
    <col min="1" max="1" width="46.3984375" style="87" customWidth="1"/>
    <col min="2" max="2" width="10.59765625" style="87" customWidth="1"/>
    <col min="3" max="3" width="14.296875" style="61" customWidth="1"/>
    <col min="4" max="4" width="13.8984375" style="61" customWidth="1"/>
    <col min="5" max="5" width="46.19921875" style="87" customWidth="1"/>
    <col min="6" max="6" width="10.59765625" style="87" customWidth="1"/>
    <col min="7" max="7" width="13.296875" style="61" customWidth="1"/>
    <col min="8" max="8" width="14.296875" style="61" customWidth="1"/>
    <col min="9" max="21" width="9.3984375" style="170"/>
    <col min="22" max="16384" width="9.3984375" style="61"/>
  </cols>
  <sheetData>
    <row r="1" spans="1:10" s="170" customFormat="1">
      <c r="A1" s="124" t="s">
        <v>431</v>
      </c>
      <c r="B1" s="280"/>
      <c r="C1" s="280"/>
      <c r="D1" s="280"/>
      <c r="E1" s="307"/>
      <c r="F1" s="298"/>
      <c r="G1" s="137"/>
      <c r="H1" s="137"/>
    </row>
    <row r="2" spans="1:10" s="170" customFormat="1">
      <c r="A2" s="125" t="s">
        <v>509</v>
      </c>
      <c r="B2" s="140"/>
      <c r="C2" s="140"/>
      <c r="D2" s="140"/>
      <c r="E2" s="307"/>
      <c r="F2" s="298"/>
      <c r="G2" s="137"/>
      <c r="H2" s="137"/>
    </row>
    <row r="3" spans="1:10" s="170" customFormat="1">
      <c r="A3" s="126"/>
      <c r="B3" s="138"/>
      <c r="C3" s="138"/>
      <c r="D3" s="138"/>
      <c r="E3" s="307"/>
      <c r="F3" s="296"/>
      <c r="G3" s="297"/>
      <c r="H3" s="297"/>
    </row>
    <row r="4" spans="1:10" s="170" customFormat="1">
      <c r="A4" s="127" t="s">
        <v>520</v>
      </c>
      <c r="B4" s="138"/>
      <c r="C4" s="138"/>
      <c r="D4" s="138"/>
      <c r="E4" s="307"/>
      <c r="F4" s="283"/>
      <c r="G4" s="308"/>
      <c r="H4" s="309"/>
    </row>
    <row r="5" spans="1:10" s="170" customFormat="1">
      <c r="A5" s="127" t="s">
        <v>521</v>
      </c>
      <c r="B5" s="139"/>
      <c r="C5" s="310"/>
      <c r="D5" s="310"/>
      <c r="E5" s="297"/>
      <c r="F5" s="288"/>
      <c r="G5" s="289"/>
    </row>
    <row r="6" spans="1:10" s="170" customFormat="1" ht="31.2">
      <c r="A6" s="127" t="str">
        <f>Title!B2</f>
        <v>as of 31.12.2020</v>
      </c>
      <c r="B6" s="140"/>
      <c r="C6" s="295"/>
      <c r="D6" s="140"/>
      <c r="E6" s="297"/>
      <c r="F6" s="288"/>
      <c r="G6" s="291"/>
      <c r="H6" s="294" t="s">
        <v>507</v>
      </c>
    </row>
    <row r="7" spans="1:10" s="170" customFormat="1" ht="16.2" thickBot="1">
      <c r="A7" s="311"/>
      <c r="B7" s="137"/>
      <c r="C7" s="319"/>
      <c r="D7" s="318"/>
      <c r="E7" s="166"/>
      <c r="F7" s="166"/>
      <c r="G7" s="319"/>
      <c r="H7" s="318"/>
    </row>
    <row r="8" spans="1:10" ht="31.2">
      <c r="A8" s="185" t="s">
        <v>382</v>
      </c>
      <c r="B8" s="151" t="s">
        <v>261</v>
      </c>
      <c r="C8" s="122" t="s">
        <v>262</v>
      </c>
      <c r="D8" s="141" t="s">
        <v>263</v>
      </c>
      <c r="E8" s="174" t="s">
        <v>383</v>
      </c>
      <c r="F8" s="3" t="s">
        <v>261</v>
      </c>
      <c r="G8" s="122" t="s">
        <v>262</v>
      </c>
      <c r="H8" s="141" t="s">
        <v>263</v>
      </c>
    </row>
    <row r="9" spans="1:10" ht="16.2" thickBot="1">
      <c r="A9" s="267" t="s">
        <v>1</v>
      </c>
      <c r="B9" s="262" t="s">
        <v>2</v>
      </c>
      <c r="C9" s="263">
        <v>1</v>
      </c>
      <c r="D9" s="264">
        <v>2</v>
      </c>
      <c r="E9" s="262" t="s">
        <v>1</v>
      </c>
      <c r="F9" s="263" t="s">
        <v>2</v>
      </c>
      <c r="G9" s="263">
        <v>1</v>
      </c>
      <c r="H9" s="264">
        <v>2</v>
      </c>
    </row>
    <row r="10" spans="1:10">
      <c r="A10" s="265" t="s">
        <v>384</v>
      </c>
      <c r="B10" s="266"/>
      <c r="C10" s="181"/>
      <c r="D10" s="182"/>
      <c r="E10" s="258" t="s">
        <v>409</v>
      </c>
      <c r="F10" s="259"/>
      <c r="G10" s="260"/>
      <c r="H10" s="261"/>
    </row>
    <row r="11" spans="1:10" ht="16.2">
      <c r="A11" s="178" t="s">
        <v>548</v>
      </c>
      <c r="B11" s="176"/>
      <c r="C11" s="65"/>
      <c r="D11" s="66"/>
      <c r="E11" s="195" t="s">
        <v>410</v>
      </c>
      <c r="F11" s="67"/>
      <c r="G11" s="68"/>
      <c r="H11" s="69"/>
    </row>
    <row r="12" spans="1:10">
      <c r="A12" s="177" t="s">
        <v>308</v>
      </c>
      <c r="B12" s="203" t="s">
        <v>127</v>
      </c>
      <c r="C12" s="71">
        <v>309</v>
      </c>
      <c r="D12" s="72">
        <v>1346</v>
      </c>
      <c r="E12" s="196" t="s">
        <v>553</v>
      </c>
      <c r="F12" s="73" t="s">
        <v>128</v>
      </c>
      <c r="G12" s="71">
        <v>0</v>
      </c>
      <c r="H12" s="72">
        <v>0</v>
      </c>
      <c r="J12" s="356"/>
    </row>
    <row r="13" spans="1:10">
      <c r="A13" s="177" t="s">
        <v>385</v>
      </c>
      <c r="B13" s="203" t="s">
        <v>129</v>
      </c>
      <c r="C13" s="71">
        <v>34348</v>
      </c>
      <c r="D13" s="72">
        <v>20869</v>
      </c>
      <c r="E13" s="196" t="s">
        <v>554</v>
      </c>
      <c r="F13" s="73" t="s">
        <v>130</v>
      </c>
      <c r="G13" s="71">
        <v>91904</v>
      </c>
      <c r="H13" s="72">
        <v>73276</v>
      </c>
      <c r="J13" s="356"/>
    </row>
    <row r="14" spans="1:10">
      <c r="A14" s="177" t="s">
        <v>549</v>
      </c>
      <c r="B14" s="203" t="s">
        <v>131</v>
      </c>
      <c r="C14" s="71">
        <v>2631</v>
      </c>
      <c r="D14" s="72">
        <v>2148</v>
      </c>
      <c r="E14" s="197" t="s">
        <v>411</v>
      </c>
      <c r="F14" s="73" t="s">
        <v>132</v>
      </c>
      <c r="G14" s="71">
        <v>43591</v>
      </c>
      <c r="H14" s="72">
        <v>37052</v>
      </c>
      <c r="J14" s="356"/>
    </row>
    <row r="15" spans="1:10">
      <c r="A15" s="177" t="s">
        <v>386</v>
      </c>
      <c r="B15" s="203" t="s">
        <v>133</v>
      </c>
      <c r="C15" s="71">
        <v>12102</v>
      </c>
      <c r="D15" s="72">
        <v>8587</v>
      </c>
      <c r="E15" s="197" t="s">
        <v>375</v>
      </c>
      <c r="F15" s="73" t="s">
        <v>134</v>
      </c>
      <c r="G15" s="71">
        <v>67</v>
      </c>
      <c r="H15" s="72">
        <v>128</v>
      </c>
      <c r="J15" s="356"/>
    </row>
    <row r="16" spans="1:10" ht="16.2">
      <c r="A16" s="177" t="s">
        <v>387</v>
      </c>
      <c r="B16" s="203" t="s">
        <v>135</v>
      </c>
      <c r="C16" s="71">
        <v>1667</v>
      </c>
      <c r="D16" s="72">
        <v>1234</v>
      </c>
      <c r="E16" s="198" t="s">
        <v>412</v>
      </c>
      <c r="F16" s="74" t="s">
        <v>136</v>
      </c>
      <c r="G16" s="388">
        <f>SUM(G12:G15)</f>
        <v>135562</v>
      </c>
      <c r="H16" s="389">
        <f>SUM(H12:H15)</f>
        <v>110456</v>
      </c>
      <c r="J16" s="356"/>
    </row>
    <row r="17" spans="1:10">
      <c r="A17" s="177" t="s">
        <v>550</v>
      </c>
      <c r="B17" s="203" t="s">
        <v>137</v>
      </c>
      <c r="C17" s="71">
        <v>68116</v>
      </c>
      <c r="D17" s="72">
        <v>64033</v>
      </c>
      <c r="E17" s="197"/>
      <c r="F17" s="75"/>
      <c r="G17" s="68"/>
      <c r="H17" s="69"/>
      <c r="J17" s="356"/>
    </row>
    <row r="18" spans="1:10" ht="31.2">
      <c r="A18" s="177" t="s">
        <v>551</v>
      </c>
      <c r="B18" s="203" t="s">
        <v>138</v>
      </c>
      <c r="C18" s="71">
        <v>-251</v>
      </c>
      <c r="D18" s="72">
        <v>-597</v>
      </c>
      <c r="E18" s="195" t="s">
        <v>413</v>
      </c>
      <c r="F18" s="76" t="s">
        <v>139</v>
      </c>
      <c r="G18" s="71">
        <v>493</v>
      </c>
      <c r="H18" s="72">
        <v>236</v>
      </c>
      <c r="J18" s="356"/>
    </row>
    <row r="19" spans="1:10">
      <c r="A19" s="177" t="s">
        <v>388</v>
      </c>
      <c r="B19" s="203" t="s">
        <v>140</v>
      </c>
      <c r="C19" s="71">
        <v>2397</v>
      </c>
      <c r="D19" s="72">
        <v>3270</v>
      </c>
      <c r="E19" s="196" t="s">
        <v>414</v>
      </c>
      <c r="F19" s="75" t="s">
        <v>141</v>
      </c>
      <c r="G19" s="71">
        <v>493</v>
      </c>
      <c r="H19" s="72">
        <v>236</v>
      </c>
      <c r="J19" s="356"/>
    </row>
    <row r="20" spans="1:10" ht="16.2">
      <c r="A20" s="186" t="s">
        <v>389</v>
      </c>
      <c r="B20" s="203" t="s">
        <v>142</v>
      </c>
      <c r="C20" s="71"/>
      <c r="D20" s="72"/>
      <c r="E20" s="199"/>
      <c r="F20" s="67"/>
      <c r="G20" s="68"/>
      <c r="H20" s="69"/>
      <c r="J20" s="356"/>
    </row>
    <row r="21" spans="1:10">
      <c r="A21" s="186" t="s">
        <v>390</v>
      </c>
      <c r="B21" s="203" t="s">
        <v>143</v>
      </c>
      <c r="C21" s="71"/>
      <c r="D21" s="72"/>
      <c r="E21" s="195" t="s">
        <v>415</v>
      </c>
      <c r="F21" s="67"/>
      <c r="G21" s="68"/>
      <c r="H21" s="69"/>
      <c r="J21" s="356"/>
    </row>
    <row r="22" spans="1:10" ht="16.2">
      <c r="A22" s="198" t="s">
        <v>552</v>
      </c>
      <c r="B22" s="204" t="s">
        <v>144</v>
      </c>
      <c r="C22" s="388">
        <f>SUM(C12:C18)+C19</f>
        <v>121319</v>
      </c>
      <c r="D22" s="389">
        <f>SUM(D12:D18)+D19</f>
        <v>100890</v>
      </c>
      <c r="E22" s="200" t="s">
        <v>416</v>
      </c>
      <c r="F22" s="75" t="s">
        <v>145</v>
      </c>
      <c r="G22" s="71">
        <v>13</v>
      </c>
      <c r="H22" s="72">
        <v>2</v>
      </c>
      <c r="J22" s="356"/>
    </row>
    <row r="23" spans="1:10" ht="16.2">
      <c r="A23" s="187"/>
      <c r="B23" s="203"/>
      <c r="C23" s="68"/>
      <c r="D23" s="69"/>
      <c r="E23" s="201" t="s">
        <v>525</v>
      </c>
      <c r="F23" s="75" t="s">
        <v>146</v>
      </c>
      <c r="G23" s="71"/>
      <c r="H23" s="72"/>
      <c r="J23" s="356"/>
    </row>
    <row r="24" spans="1:10" ht="31.2">
      <c r="A24" s="178" t="s">
        <v>391</v>
      </c>
      <c r="B24" s="205"/>
      <c r="C24" s="68"/>
      <c r="D24" s="69"/>
      <c r="E24" s="196" t="s">
        <v>417</v>
      </c>
      <c r="F24" s="75" t="s">
        <v>147</v>
      </c>
      <c r="G24" s="71"/>
      <c r="H24" s="72"/>
      <c r="J24" s="356"/>
    </row>
    <row r="25" spans="1:10">
      <c r="A25" s="188" t="s">
        <v>392</v>
      </c>
      <c r="B25" s="205" t="s">
        <v>148</v>
      </c>
      <c r="C25" s="71">
        <v>252</v>
      </c>
      <c r="D25" s="72">
        <v>364</v>
      </c>
      <c r="E25" s="200" t="s">
        <v>527</v>
      </c>
      <c r="F25" s="75" t="s">
        <v>149</v>
      </c>
      <c r="G25" s="71"/>
      <c r="H25" s="72"/>
      <c r="J25" s="356"/>
    </row>
    <row r="26" spans="1:10" ht="31.2">
      <c r="A26" s="177" t="s">
        <v>393</v>
      </c>
      <c r="B26" s="205" t="s">
        <v>150</v>
      </c>
      <c r="C26" s="71"/>
      <c r="D26" s="72"/>
      <c r="E26" s="196" t="s">
        <v>418</v>
      </c>
      <c r="F26" s="75" t="s">
        <v>151</v>
      </c>
      <c r="G26" s="71">
        <v>93</v>
      </c>
      <c r="H26" s="72"/>
      <c r="J26" s="356"/>
    </row>
    <row r="27" spans="1:10" ht="16.2">
      <c r="A27" s="177" t="s">
        <v>526</v>
      </c>
      <c r="B27" s="205" t="s">
        <v>152</v>
      </c>
      <c r="C27" s="71">
        <v>114</v>
      </c>
      <c r="D27" s="72">
        <v>42</v>
      </c>
      <c r="E27" s="198" t="s">
        <v>419</v>
      </c>
      <c r="F27" s="76" t="s">
        <v>153</v>
      </c>
      <c r="G27" s="388">
        <f>SUM(G22:G26)</f>
        <v>106</v>
      </c>
      <c r="H27" s="389">
        <f>SUM(H22:H26)</f>
        <v>2</v>
      </c>
      <c r="J27" s="356"/>
    </row>
    <row r="28" spans="1:10">
      <c r="A28" s="177" t="s">
        <v>394</v>
      </c>
      <c r="B28" s="205" t="s">
        <v>154</v>
      </c>
      <c r="C28" s="71">
        <v>197</v>
      </c>
      <c r="D28" s="72">
        <v>255</v>
      </c>
      <c r="E28" s="201"/>
      <c r="F28" s="67"/>
      <c r="G28" s="68"/>
      <c r="H28" s="69"/>
      <c r="J28" s="356"/>
    </row>
    <row r="29" spans="1:10" ht="16.2">
      <c r="A29" s="198" t="s">
        <v>395</v>
      </c>
      <c r="B29" s="206" t="s">
        <v>155</v>
      </c>
      <c r="C29" s="388">
        <f>SUM(C25:C28)</f>
        <v>563</v>
      </c>
      <c r="D29" s="389">
        <f>SUM(D25:D28)</f>
        <v>661</v>
      </c>
      <c r="E29" s="196"/>
      <c r="F29" s="67"/>
      <c r="G29" s="68"/>
      <c r="H29" s="69"/>
      <c r="J29" s="356"/>
    </row>
    <row r="30" spans="1:10" ht="16.8" thickBot="1">
      <c r="A30" s="189"/>
      <c r="B30" s="207"/>
      <c r="C30" s="77"/>
      <c r="D30" s="78"/>
      <c r="E30" s="202"/>
      <c r="F30" s="79"/>
      <c r="G30" s="80"/>
      <c r="H30" s="81"/>
      <c r="J30" s="356"/>
    </row>
    <row r="31" spans="1:10" ht="16.2">
      <c r="A31" s="190" t="s">
        <v>396</v>
      </c>
      <c r="B31" s="174" t="s">
        <v>156</v>
      </c>
      <c r="C31" s="390">
        <f>C29+C22</f>
        <v>121882</v>
      </c>
      <c r="D31" s="391">
        <f>D29+D22</f>
        <v>101551</v>
      </c>
      <c r="E31" s="183" t="s">
        <v>420</v>
      </c>
      <c r="F31" s="82" t="s">
        <v>157</v>
      </c>
      <c r="G31" s="390">
        <f>G16+G18+G27</f>
        <v>136161</v>
      </c>
      <c r="H31" s="391">
        <f>H16+H18+H27</f>
        <v>110694</v>
      </c>
      <c r="J31" s="356"/>
    </row>
    <row r="32" spans="1:10">
      <c r="A32" s="178"/>
      <c r="B32" s="208"/>
      <c r="C32" s="392"/>
      <c r="D32" s="393"/>
      <c r="E32" s="175"/>
      <c r="F32" s="75"/>
      <c r="G32" s="400"/>
      <c r="H32" s="401"/>
      <c r="J32" s="356"/>
    </row>
    <row r="33" spans="1:10" ht="16.2">
      <c r="A33" s="178" t="s">
        <v>397</v>
      </c>
      <c r="B33" s="208" t="s">
        <v>158</v>
      </c>
      <c r="C33" s="392">
        <f>IF((G31-C31)&gt;0,G31-C31,0)</f>
        <v>14279</v>
      </c>
      <c r="D33" s="393">
        <f>IF((H31-D31)&gt;0,H31-D31,0)</f>
        <v>9143</v>
      </c>
      <c r="E33" s="175" t="s">
        <v>421</v>
      </c>
      <c r="F33" s="76" t="s">
        <v>159</v>
      </c>
      <c r="G33" s="388">
        <f>IF((C31-G31)&gt;0,C31-G31,0)</f>
        <v>0</v>
      </c>
      <c r="H33" s="389">
        <f>IF((D31-H31)&gt;0,D31-H31,0)</f>
        <v>0</v>
      </c>
      <c r="J33" s="356"/>
    </row>
    <row r="34" spans="1:10" ht="16.2">
      <c r="A34" s="191" t="s">
        <v>398</v>
      </c>
      <c r="B34" s="206" t="s">
        <v>160</v>
      </c>
      <c r="C34" s="71"/>
      <c r="D34" s="72"/>
      <c r="E34" s="70" t="s">
        <v>422</v>
      </c>
      <c r="F34" s="75" t="s">
        <v>161</v>
      </c>
      <c r="G34" s="71">
        <v>0</v>
      </c>
      <c r="H34" s="72">
        <v>0</v>
      </c>
      <c r="J34" s="356"/>
    </row>
    <row r="35" spans="1:10" ht="16.2">
      <c r="A35" s="177" t="s">
        <v>399</v>
      </c>
      <c r="B35" s="206" t="s">
        <v>162</v>
      </c>
      <c r="C35" s="71">
        <v>56</v>
      </c>
      <c r="D35" s="72"/>
      <c r="E35" s="70" t="s">
        <v>423</v>
      </c>
      <c r="F35" s="75" t="s">
        <v>163</v>
      </c>
      <c r="G35" s="71">
        <v>0</v>
      </c>
      <c r="H35" s="72">
        <v>0</v>
      </c>
      <c r="J35" s="356"/>
    </row>
    <row r="36" spans="1:10" ht="16.8" thickBot="1">
      <c r="A36" s="192" t="s">
        <v>400</v>
      </c>
      <c r="B36" s="209" t="s">
        <v>164</v>
      </c>
      <c r="C36" s="394">
        <f>C31-C34+C35</f>
        <v>121938</v>
      </c>
      <c r="D36" s="395">
        <f>D31-D34+D35</f>
        <v>101551</v>
      </c>
      <c r="E36" s="254" t="s">
        <v>424</v>
      </c>
      <c r="F36" s="184" t="s">
        <v>165</v>
      </c>
      <c r="G36" s="396">
        <f>G35-G34+G31</f>
        <v>136161</v>
      </c>
      <c r="H36" s="397">
        <f>H35-H34+H31</f>
        <v>110694</v>
      </c>
      <c r="J36" s="356"/>
    </row>
    <row r="37" spans="1:10" ht="16.2">
      <c r="A37" s="193" t="s">
        <v>401</v>
      </c>
      <c r="B37" s="210" t="s">
        <v>166</v>
      </c>
      <c r="C37" s="390">
        <f>IF((G36-C36)&gt;0,G36-C36,0)</f>
        <v>14223</v>
      </c>
      <c r="D37" s="391">
        <f>IF((H36-D36)&gt;0,H36-D36,0)</f>
        <v>9143</v>
      </c>
      <c r="E37" s="179" t="s">
        <v>425</v>
      </c>
      <c r="F37" s="180" t="s">
        <v>167</v>
      </c>
      <c r="G37" s="390">
        <f>IF((C36-G36)&gt;0,C36-G36,0)</f>
        <v>0</v>
      </c>
      <c r="H37" s="391">
        <f>IF((D36-H36)&gt;0,D36-H36,0)</f>
        <v>0</v>
      </c>
      <c r="J37" s="356"/>
    </row>
    <row r="38" spans="1:10" ht="16.2">
      <c r="A38" s="178" t="s">
        <v>402</v>
      </c>
      <c r="B38" s="206" t="s">
        <v>168</v>
      </c>
      <c r="C38" s="388">
        <f>C39+C40+C41</f>
        <v>1623</v>
      </c>
      <c r="D38" s="389">
        <f>D39+D40+D41</f>
        <v>991</v>
      </c>
      <c r="E38" s="255"/>
      <c r="F38" s="67"/>
      <c r="G38" s="68"/>
      <c r="H38" s="69"/>
      <c r="J38" s="356"/>
    </row>
    <row r="39" spans="1:10">
      <c r="A39" s="177" t="s">
        <v>524</v>
      </c>
      <c r="B39" s="205" t="s">
        <v>169</v>
      </c>
      <c r="C39" s="71">
        <v>1740</v>
      </c>
      <c r="D39" s="72">
        <v>870</v>
      </c>
      <c r="E39" s="255"/>
      <c r="F39" s="67"/>
      <c r="G39" s="68"/>
      <c r="H39" s="69"/>
      <c r="J39" s="356"/>
    </row>
    <row r="40" spans="1:10">
      <c r="A40" s="177" t="s">
        <v>403</v>
      </c>
      <c r="B40" s="211" t="s">
        <v>170</v>
      </c>
      <c r="C40" s="71">
        <v>-117</v>
      </c>
      <c r="D40" s="72">
        <v>121</v>
      </c>
      <c r="E40" s="255"/>
      <c r="F40" s="75"/>
      <c r="G40" s="68"/>
      <c r="H40" s="69"/>
      <c r="J40" s="356"/>
    </row>
    <row r="41" spans="1:10">
      <c r="A41" s="177" t="s">
        <v>404</v>
      </c>
      <c r="B41" s="211" t="s">
        <v>171</v>
      </c>
      <c r="C41" s="71">
        <v>0</v>
      </c>
      <c r="D41" s="72">
        <v>0</v>
      </c>
      <c r="E41" s="255"/>
      <c r="F41" s="75"/>
      <c r="G41" s="68"/>
      <c r="H41" s="69"/>
      <c r="J41" s="356"/>
    </row>
    <row r="42" spans="1:10">
      <c r="A42" s="178" t="s">
        <v>405</v>
      </c>
      <c r="B42" s="212" t="s">
        <v>172</v>
      </c>
      <c r="C42" s="392">
        <f>+IF((G36-C36-C38)&gt;0,G36-C36-C38,0)</f>
        <v>12600</v>
      </c>
      <c r="D42" s="393">
        <f>+IF((H36-D36-D38)&gt;0,H36-D36-D38,0)</f>
        <v>8152</v>
      </c>
      <c r="E42" s="256" t="s">
        <v>426</v>
      </c>
      <c r="F42" s="83" t="s">
        <v>173</v>
      </c>
      <c r="G42" s="392">
        <f>IF(G37&gt;0,IF(C38+G37&lt;0,0,C38+G37),IF(C37-C38&lt;0,C38-C37,0))</f>
        <v>0</v>
      </c>
      <c r="H42" s="393">
        <f>IF(H37&gt;0,IF(D38+H37&lt;0,0,D38+H37),IF(D37-D38&lt;0,D38-D37,0))</f>
        <v>0</v>
      </c>
      <c r="J42" s="356"/>
    </row>
    <row r="43" spans="1:10">
      <c r="A43" s="178" t="s">
        <v>406</v>
      </c>
      <c r="B43" s="208" t="s">
        <v>174</v>
      </c>
      <c r="C43" s="71">
        <v>0</v>
      </c>
      <c r="D43" s="72">
        <v>0</v>
      </c>
      <c r="E43" s="175" t="s">
        <v>427</v>
      </c>
      <c r="F43" s="83" t="s">
        <v>175</v>
      </c>
      <c r="G43" s="71">
        <v>0</v>
      </c>
      <c r="H43" s="72">
        <v>0</v>
      </c>
      <c r="J43" s="356"/>
    </row>
    <row r="44" spans="1:10" ht="16.2" thickBot="1">
      <c r="A44" s="178" t="s">
        <v>407</v>
      </c>
      <c r="B44" s="64" t="s">
        <v>176</v>
      </c>
      <c r="C44" s="396">
        <f>IF(G42=0,IF(C42-C43&gt;0,C42-C43+G43,0),IF(G42-G43&lt;0,G43-G42+C42,0))</f>
        <v>12600</v>
      </c>
      <c r="D44" s="397">
        <f>IF(H42=0,IF(D42-D43&gt;0,D42-D43+H43,0),IF(H42-H43&lt;0,H43-H42+D42,0))</f>
        <v>8152</v>
      </c>
      <c r="E44" s="254" t="s">
        <v>428</v>
      </c>
      <c r="F44" s="257" t="s">
        <v>177</v>
      </c>
      <c r="G44" s="396">
        <f>IF(C42=0,IF(G42-G43&gt;0,G42-G43+C43,0),IF(C42-C43&lt;0,C43-C42+G43,0))</f>
        <v>0</v>
      </c>
      <c r="H44" s="397">
        <f>IF(D42=0,IF(H42-H43&gt;0,H42-H43+D43,0),IF(D42-D43&lt;0,D43-D42+H43,0))</f>
        <v>0</v>
      </c>
      <c r="J44" s="356"/>
    </row>
    <row r="45" spans="1:10" ht="16.2" thickBot="1">
      <c r="A45" s="194" t="s">
        <v>408</v>
      </c>
      <c r="B45" s="213" t="s">
        <v>178</v>
      </c>
      <c r="C45" s="398">
        <f>C36+C38+C42</f>
        <v>136161</v>
      </c>
      <c r="D45" s="399">
        <f>D36+D38+D42</f>
        <v>110694</v>
      </c>
      <c r="E45" s="252" t="s">
        <v>408</v>
      </c>
      <c r="F45" s="253" t="s">
        <v>179</v>
      </c>
      <c r="G45" s="398">
        <f>G42+G36</f>
        <v>136161</v>
      </c>
      <c r="H45" s="399">
        <f>H42+H36</f>
        <v>110694</v>
      </c>
      <c r="J45" s="356"/>
    </row>
    <row r="46" spans="1:10" s="170" customFormat="1">
      <c r="A46" s="166"/>
      <c r="B46" s="167"/>
      <c r="C46" s="168"/>
      <c r="D46" s="168"/>
      <c r="E46" s="169"/>
      <c r="F46" s="166"/>
      <c r="G46" s="168"/>
      <c r="H46" s="168"/>
    </row>
    <row r="47" spans="1:10" s="170" customFormat="1">
      <c r="A47" s="171"/>
      <c r="B47" s="171"/>
      <c r="E47" s="171"/>
      <c r="F47" s="166"/>
      <c r="G47" s="168"/>
      <c r="H47" s="168"/>
    </row>
    <row r="48" spans="1:10">
      <c r="A48" s="434" t="s">
        <v>429</v>
      </c>
      <c r="B48" s="434"/>
      <c r="C48" s="434"/>
      <c r="D48" s="434"/>
      <c r="E48" s="434"/>
      <c r="F48" s="166"/>
      <c r="G48" s="172"/>
      <c r="H48" s="86"/>
    </row>
    <row r="49" spans="1:8" s="170" customFormat="1">
      <c r="A49" s="166"/>
      <c r="B49" s="166"/>
      <c r="C49" s="168"/>
      <c r="D49" s="168"/>
      <c r="E49" s="166"/>
      <c r="F49" s="166"/>
      <c r="G49" s="172"/>
      <c r="H49" s="172"/>
    </row>
    <row r="50" spans="1:8" s="170" customFormat="1">
      <c r="A50" s="166"/>
      <c r="B50" s="166"/>
      <c r="C50" s="168"/>
      <c r="D50" s="168"/>
      <c r="E50" s="166"/>
      <c r="F50" s="166"/>
      <c r="G50" s="172"/>
      <c r="H50" s="172"/>
    </row>
    <row r="51" spans="1:8" s="170" customFormat="1">
      <c r="A51" s="166"/>
      <c r="B51" s="166"/>
      <c r="C51" s="168"/>
      <c r="D51" s="168"/>
      <c r="E51" s="166"/>
      <c r="F51" s="166"/>
      <c r="G51" s="172"/>
      <c r="H51" s="172"/>
    </row>
    <row r="52" spans="1:8" s="170" customFormat="1">
      <c r="A52" s="133" t="s">
        <v>242</v>
      </c>
      <c r="B52" s="374">
        <f>Title!B11</f>
        <v>44314</v>
      </c>
      <c r="C52" s="168"/>
      <c r="D52" s="168"/>
      <c r="E52" s="166"/>
      <c r="F52" s="166"/>
      <c r="G52" s="172"/>
      <c r="H52" s="172"/>
    </row>
    <row r="53" spans="1:8" s="170" customFormat="1">
      <c r="A53" s="329"/>
      <c r="B53" s="330"/>
      <c r="C53" s="168"/>
      <c r="D53" s="168"/>
      <c r="E53" s="166"/>
      <c r="F53" s="166"/>
      <c r="G53" s="172"/>
      <c r="H53" s="172"/>
    </row>
    <row r="54" spans="1:8" s="170" customFormat="1">
      <c r="A54" s="133" t="s">
        <v>256</v>
      </c>
      <c r="B54" s="373" t="s">
        <v>518</v>
      </c>
      <c r="C54" s="168"/>
      <c r="D54" s="168"/>
      <c r="E54" s="166"/>
      <c r="F54" s="166"/>
      <c r="G54" s="172"/>
      <c r="H54" s="172"/>
    </row>
    <row r="55" spans="1:8" s="170" customFormat="1">
      <c r="A55" s="330"/>
      <c r="B55" s="331"/>
      <c r="C55" s="168"/>
      <c r="D55" s="168"/>
      <c r="E55" s="166"/>
      <c r="F55" s="166"/>
      <c r="G55" s="172"/>
      <c r="H55" s="172"/>
    </row>
    <row r="56" spans="1:8" s="170" customFormat="1">
      <c r="A56" s="133" t="s">
        <v>247</v>
      </c>
      <c r="B56" s="373" t="s">
        <v>512</v>
      </c>
      <c r="C56" s="168"/>
      <c r="D56" s="168"/>
      <c r="E56" s="166"/>
      <c r="F56" s="166"/>
      <c r="G56" s="172"/>
      <c r="H56" s="172"/>
    </row>
    <row r="57" spans="1:8" s="170" customFormat="1">
      <c r="A57" s="166"/>
      <c r="B57" s="166"/>
      <c r="C57" s="173"/>
      <c r="D57" s="173"/>
      <c r="E57" s="166"/>
      <c r="F57" s="166"/>
    </row>
    <row r="58" spans="1:8" s="170" customFormat="1">
      <c r="A58" s="166"/>
      <c r="B58" s="166"/>
      <c r="C58" s="173"/>
      <c r="D58" s="173"/>
      <c r="E58" s="166"/>
      <c r="F58" s="166"/>
    </row>
    <row r="59" spans="1:8" s="170" customFormat="1">
      <c r="A59" s="166"/>
      <c r="B59" s="166"/>
      <c r="C59" s="173"/>
      <c r="D59" s="173"/>
      <c r="E59" s="166"/>
      <c r="F59" s="166"/>
    </row>
    <row r="60" spans="1:8" s="170" customFormat="1">
      <c r="A60" s="166"/>
      <c r="B60" s="166"/>
      <c r="C60" s="173"/>
      <c r="D60" s="374"/>
      <c r="E60" s="166"/>
      <c r="F60" s="166"/>
    </row>
    <row r="61" spans="1:8" s="170" customFormat="1">
      <c r="A61" s="166"/>
      <c r="B61" s="166"/>
      <c r="C61" s="173"/>
      <c r="D61" s="173"/>
      <c r="E61" s="166"/>
      <c r="F61" s="166"/>
    </row>
    <row r="62" spans="1:8" s="170" customFormat="1">
      <c r="A62" s="166"/>
      <c r="B62" s="166"/>
      <c r="C62" s="173"/>
      <c r="D62" s="173"/>
      <c r="E62" s="166"/>
      <c r="F62" s="166"/>
    </row>
    <row r="63" spans="1:8" s="170" customFormat="1">
      <c r="A63" s="166"/>
      <c r="B63" s="166"/>
      <c r="C63" s="173"/>
      <c r="D63" s="173"/>
      <c r="E63" s="166"/>
      <c r="F63" s="166"/>
    </row>
    <row r="64" spans="1:8" s="170" customFormat="1">
      <c r="A64" s="166"/>
      <c r="B64" s="166"/>
      <c r="C64" s="173"/>
      <c r="D64" s="173"/>
      <c r="E64" s="166"/>
      <c r="F64" s="166"/>
    </row>
    <row r="65" spans="1:6" s="170" customFormat="1">
      <c r="A65" s="166"/>
      <c r="B65" s="166"/>
      <c r="C65" s="173"/>
      <c r="D65" s="173"/>
      <c r="E65" s="166"/>
      <c r="F65" s="166"/>
    </row>
    <row r="66" spans="1:6" s="170" customFormat="1">
      <c r="A66" s="166"/>
      <c r="B66" s="166"/>
      <c r="C66" s="173"/>
      <c r="D66" s="173"/>
      <c r="E66" s="166"/>
      <c r="F66" s="166"/>
    </row>
    <row r="67" spans="1:6" s="170" customFormat="1">
      <c r="A67" s="166"/>
      <c r="B67" s="166"/>
      <c r="C67" s="173"/>
      <c r="D67" s="173"/>
      <c r="E67" s="166"/>
      <c r="F67" s="166"/>
    </row>
    <row r="68" spans="1:6" s="170" customFormat="1">
      <c r="A68" s="166"/>
      <c r="B68" s="166"/>
      <c r="C68" s="173"/>
      <c r="D68" s="173"/>
      <c r="E68" s="166"/>
      <c r="F68" s="166"/>
    </row>
    <row r="69" spans="1:6" s="170" customFormat="1">
      <c r="A69" s="166"/>
      <c r="B69" s="166"/>
      <c r="C69" s="173"/>
      <c r="D69" s="173"/>
      <c r="E69" s="166"/>
      <c r="F69" s="166"/>
    </row>
    <row r="70" spans="1:6" s="170" customFormat="1">
      <c r="A70" s="166"/>
      <c r="B70" s="166"/>
      <c r="C70" s="173"/>
      <c r="D70" s="173"/>
      <c r="E70" s="166"/>
      <c r="F70" s="166"/>
    </row>
    <row r="71" spans="1:6">
      <c r="A71" s="63"/>
      <c r="B71" s="63"/>
      <c r="C71" s="62"/>
      <c r="D71" s="62"/>
      <c r="E71" s="63"/>
      <c r="F71" s="63"/>
    </row>
    <row r="72" spans="1:6">
      <c r="A72" s="63"/>
      <c r="B72" s="63"/>
      <c r="C72" s="62"/>
      <c r="D72" s="62"/>
      <c r="E72" s="63"/>
      <c r="F72" s="63"/>
    </row>
    <row r="73" spans="1:6">
      <c r="A73" s="63"/>
      <c r="B73" s="63"/>
      <c r="C73" s="62"/>
      <c r="D73" s="62"/>
      <c r="E73" s="63"/>
      <c r="F73" s="63"/>
    </row>
    <row r="74" spans="1:6">
      <c r="A74" s="63"/>
      <c r="B74" s="63"/>
      <c r="C74" s="62"/>
      <c r="D74" s="62"/>
      <c r="E74" s="63"/>
      <c r="F74" s="63"/>
    </row>
    <row r="75" spans="1:6">
      <c r="A75" s="63"/>
      <c r="B75" s="63"/>
      <c r="C75" s="62"/>
      <c r="D75" s="62"/>
      <c r="E75" s="63"/>
      <c r="F75" s="63"/>
    </row>
    <row r="76" spans="1:6">
      <c r="A76" s="63"/>
      <c r="B76" s="63"/>
      <c r="C76" s="62"/>
      <c r="D76" s="62"/>
      <c r="E76" s="63"/>
      <c r="F76" s="63"/>
    </row>
    <row r="77" spans="1:6">
      <c r="A77" s="63"/>
      <c r="B77" s="63"/>
      <c r="C77" s="62"/>
      <c r="D77" s="62"/>
      <c r="E77" s="63"/>
      <c r="F77" s="63"/>
    </row>
    <row r="78" spans="1:6">
      <c r="A78" s="63"/>
      <c r="B78" s="63"/>
      <c r="C78" s="62"/>
      <c r="D78" s="62"/>
      <c r="E78" s="63"/>
      <c r="F78" s="63"/>
    </row>
    <row r="79" spans="1:6">
      <c r="A79" s="63"/>
      <c r="B79" s="63"/>
      <c r="C79" s="62"/>
      <c r="D79" s="62"/>
      <c r="E79" s="63"/>
      <c r="F79" s="63"/>
    </row>
    <row r="80" spans="1:6">
      <c r="A80" s="63"/>
      <c r="B80" s="63"/>
      <c r="C80" s="62"/>
      <c r="D80" s="62"/>
      <c r="E80" s="63"/>
      <c r="F80" s="63"/>
    </row>
    <row r="81" spans="1:6">
      <c r="A81" s="63"/>
      <c r="B81" s="63"/>
      <c r="C81" s="62"/>
      <c r="D81" s="62"/>
      <c r="E81" s="63"/>
      <c r="F81" s="63"/>
    </row>
    <row r="82" spans="1:6">
      <c r="A82" s="63"/>
      <c r="B82" s="63"/>
      <c r="C82" s="62"/>
      <c r="D82" s="62"/>
      <c r="E82" s="63"/>
      <c r="F82" s="63"/>
    </row>
    <row r="83" spans="1:6">
      <c r="A83" s="63"/>
      <c r="B83" s="63"/>
      <c r="C83" s="62"/>
      <c r="D83" s="62"/>
      <c r="E83" s="63"/>
      <c r="F83" s="63"/>
    </row>
    <row r="84" spans="1:6">
      <c r="A84" s="63"/>
      <c r="B84" s="63"/>
      <c r="C84" s="62"/>
      <c r="D84" s="62"/>
      <c r="E84" s="63"/>
      <c r="F84" s="63"/>
    </row>
    <row r="85" spans="1:6">
      <c r="A85" s="63"/>
      <c r="B85" s="63"/>
      <c r="C85" s="62"/>
      <c r="D85" s="62"/>
      <c r="E85" s="63"/>
      <c r="F85" s="63"/>
    </row>
    <row r="86" spans="1:6">
      <c r="A86" s="63"/>
      <c r="B86" s="63"/>
      <c r="C86" s="62"/>
      <c r="D86" s="62"/>
      <c r="E86" s="63"/>
      <c r="F86" s="63"/>
    </row>
    <row r="87" spans="1:6">
      <c r="A87" s="63"/>
      <c r="B87" s="63"/>
      <c r="C87" s="62"/>
      <c r="D87" s="62"/>
      <c r="E87" s="63"/>
      <c r="F87" s="63"/>
    </row>
    <row r="88" spans="1:6">
      <c r="A88" s="63"/>
      <c r="B88" s="63"/>
      <c r="C88" s="62"/>
      <c r="D88" s="62"/>
      <c r="E88" s="63"/>
      <c r="F88" s="63"/>
    </row>
    <row r="89" spans="1:6">
      <c r="A89" s="63"/>
      <c r="B89" s="63"/>
      <c r="C89" s="62"/>
      <c r="D89" s="62"/>
      <c r="E89" s="63"/>
      <c r="F89" s="63"/>
    </row>
    <row r="90" spans="1:6">
      <c r="A90" s="63"/>
      <c r="B90" s="63"/>
      <c r="C90" s="62"/>
      <c r="D90" s="62"/>
      <c r="E90" s="63"/>
      <c r="F90" s="63"/>
    </row>
    <row r="91" spans="1:6">
      <c r="A91" s="63"/>
      <c r="B91" s="63"/>
      <c r="C91" s="62"/>
      <c r="D91" s="62"/>
      <c r="E91" s="63"/>
      <c r="F91" s="63"/>
    </row>
    <row r="92" spans="1:6">
      <c r="A92" s="63"/>
      <c r="B92" s="63"/>
      <c r="C92" s="62"/>
      <c r="D92" s="62"/>
      <c r="E92" s="63"/>
      <c r="F92" s="63"/>
    </row>
    <row r="93" spans="1:6">
      <c r="A93" s="63"/>
      <c r="B93" s="63"/>
      <c r="C93" s="62"/>
      <c r="D93" s="62"/>
      <c r="E93" s="63"/>
      <c r="F93" s="63"/>
    </row>
    <row r="94" spans="1:6">
      <c r="A94" s="63"/>
      <c r="B94" s="63"/>
      <c r="C94" s="62"/>
      <c r="D94" s="62"/>
      <c r="E94" s="63"/>
      <c r="F94" s="63"/>
    </row>
    <row r="95" spans="1:6">
      <c r="A95" s="63"/>
      <c r="B95" s="63"/>
      <c r="C95" s="62"/>
      <c r="D95" s="62"/>
      <c r="E95" s="63"/>
      <c r="F95" s="63"/>
    </row>
    <row r="96" spans="1:6">
      <c r="A96" s="63"/>
      <c r="B96" s="63"/>
      <c r="C96" s="62"/>
      <c r="D96" s="62"/>
      <c r="E96" s="63"/>
      <c r="F96" s="63"/>
    </row>
    <row r="97" spans="1:6">
      <c r="A97" s="63"/>
      <c r="B97" s="63"/>
      <c r="C97" s="62"/>
      <c r="D97" s="62"/>
      <c r="E97" s="63"/>
      <c r="F97" s="63"/>
    </row>
    <row r="98" spans="1:6">
      <c r="A98" s="63"/>
      <c r="B98" s="63"/>
      <c r="C98" s="62"/>
      <c r="D98" s="62"/>
      <c r="E98" s="63"/>
      <c r="F98" s="63"/>
    </row>
    <row r="99" spans="1:6">
      <c r="A99" s="63"/>
      <c r="B99" s="63"/>
      <c r="C99" s="62"/>
      <c r="D99" s="62"/>
      <c r="E99" s="63"/>
      <c r="F99" s="63"/>
    </row>
    <row r="100" spans="1:6">
      <c r="A100" s="63"/>
      <c r="B100" s="63"/>
      <c r="C100" s="62"/>
      <c r="D100" s="62"/>
      <c r="E100" s="63"/>
      <c r="F100" s="63"/>
    </row>
    <row r="101" spans="1:6">
      <c r="A101" s="63"/>
      <c r="B101" s="63"/>
      <c r="C101" s="62"/>
      <c r="D101" s="62"/>
      <c r="E101" s="63"/>
      <c r="F101" s="63"/>
    </row>
    <row r="102" spans="1:6">
      <c r="A102" s="63"/>
      <c r="B102" s="63"/>
      <c r="C102" s="62"/>
      <c r="D102" s="62"/>
      <c r="E102" s="63"/>
      <c r="F102" s="63"/>
    </row>
    <row r="103" spans="1:6">
      <c r="A103" s="63"/>
      <c r="B103" s="63"/>
      <c r="C103" s="62"/>
      <c r="D103" s="62"/>
      <c r="E103" s="63"/>
      <c r="F103" s="63"/>
    </row>
    <row r="104" spans="1:6">
      <c r="A104" s="63"/>
      <c r="B104" s="63"/>
      <c r="C104" s="62"/>
      <c r="D104" s="62"/>
      <c r="E104" s="63"/>
      <c r="F104" s="63"/>
    </row>
    <row r="105" spans="1:6">
      <c r="A105" s="63"/>
      <c r="B105" s="63"/>
      <c r="C105" s="62"/>
      <c r="D105" s="62"/>
      <c r="E105" s="63"/>
      <c r="F105" s="63"/>
    </row>
    <row r="106" spans="1:6">
      <c r="A106" s="63"/>
      <c r="B106" s="63"/>
      <c r="C106" s="62"/>
      <c r="D106" s="62"/>
      <c r="E106" s="63"/>
      <c r="F106" s="63"/>
    </row>
    <row r="107" spans="1:6">
      <c r="A107" s="63"/>
      <c r="B107" s="63"/>
      <c r="C107" s="62"/>
      <c r="D107" s="62"/>
      <c r="E107" s="63"/>
      <c r="F107" s="63"/>
    </row>
    <row r="108" spans="1:6">
      <c r="A108" s="63"/>
      <c r="B108" s="63"/>
      <c r="C108" s="62"/>
      <c r="D108" s="62"/>
      <c r="E108" s="63"/>
      <c r="F108" s="63"/>
    </row>
    <row r="109" spans="1:6">
      <c r="A109" s="63"/>
      <c r="B109" s="63"/>
      <c r="C109" s="62"/>
      <c r="D109" s="62"/>
      <c r="E109" s="63"/>
      <c r="F109" s="63"/>
    </row>
    <row r="110" spans="1:6">
      <c r="A110" s="63"/>
      <c r="B110" s="63"/>
      <c r="C110" s="62"/>
      <c r="D110" s="62"/>
      <c r="E110" s="63"/>
      <c r="F110" s="63"/>
    </row>
    <row r="111" spans="1:6">
      <c r="A111" s="63"/>
      <c r="B111" s="63"/>
      <c r="C111" s="62"/>
      <c r="D111" s="62"/>
      <c r="E111" s="63"/>
      <c r="F111" s="63"/>
    </row>
    <row r="112" spans="1:6">
      <c r="A112" s="63"/>
      <c r="B112" s="63"/>
      <c r="C112" s="62"/>
      <c r="D112" s="62"/>
      <c r="E112" s="63"/>
      <c r="F112" s="63"/>
    </row>
    <row r="113" spans="1:6">
      <c r="A113" s="63"/>
      <c r="B113" s="63"/>
      <c r="C113" s="62"/>
      <c r="D113" s="62"/>
      <c r="E113" s="63"/>
      <c r="F113" s="63"/>
    </row>
    <row r="114" spans="1:6">
      <c r="A114" s="63"/>
      <c r="B114" s="63"/>
      <c r="C114" s="62"/>
      <c r="D114" s="62"/>
      <c r="E114" s="63"/>
      <c r="F114" s="63"/>
    </row>
    <row r="115" spans="1:6">
      <c r="A115" s="63"/>
      <c r="B115" s="63"/>
      <c r="C115" s="62"/>
      <c r="D115" s="62"/>
      <c r="E115" s="63"/>
      <c r="F115" s="63"/>
    </row>
    <row r="116" spans="1:6">
      <c r="A116" s="63"/>
      <c r="B116" s="63"/>
      <c r="C116" s="62"/>
      <c r="D116" s="62"/>
      <c r="E116" s="63"/>
      <c r="F116" s="63"/>
    </row>
    <row r="117" spans="1:6">
      <c r="A117" s="63"/>
      <c r="B117" s="63"/>
      <c r="C117" s="62"/>
      <c r="D117" s="62"/>
      <c r="E117" s="63"/>
      <c r="F117" s="63"/>
    </row>
    <row r="118" spans="1:6">
      <c r="A118" s="63"/>
      <c r="B118" s="63"/>
      <c r="C118" s="62"/>
      <c r="D118" s="62"/>
      <c r="E118" s="63"/>
      <c r="F118" s="63"/>
    </row>
    <row r="119" spans="1:6">
      <c r="A119" s="63"/>
      <c r="B119" s="63"/>
      <c r="C119" s="62"/>
      <c r="D119" s="62"/>
      <c r="E119" s="63"/>
      <c r="F119" s="63"/>
    </row>
    <row r="120" spans="1:6">
      <c r="A120" s="63"/>
      <c r="B120" s="63"/>
      <c r="C120" s="62"/>
      <c r="D120" s="62"/>
      <c r="E120" s="63"/>
      <c r="F120" s="63"/>
    </row>
    <row r="121" spans="1:6">
      <c r="A121" s="63"/>
      <c r="B121" s="63"/>
      <c r="C121" s="62"/>
      <c r="D121" s="62"/>
      <c r="E121" s="63"/>
      <c r="F121" s="63"/>
    </row>
    <row r="122" spans="1:6">
      <c r="A122" s="63"/>
      <c r="B122" s="63"/>
      <c r="C122" s="62"/>
      <c r="D122" s="62"/>
      <c r="E122" s="63"/>
      <c r="F122" s="63"/>
    </row>
    <row r="123" spans="1:6">
      <c r="A123" s="63"/>
      <c r="B123" s="63"/>
      <c r="C123" s="62"/>
      <c r="D123" s="62"/>
      <c r="E123" s="63"/>
      <c r="F123" s="63"/>
    </row>
    <row r="124" spans="1:6">
      <c r="A124" s="63"/>
      <c r="B124" s="63"/>
      <c r="C124" s="62"/>
      <c r="D124" s="62"/>
      <c r="E124" s="63"/>
      <c r="F124" s="63"/>
    </row>
    <row r="125" spans="1:6">
      <c r="A125" s="63"/>
      <c r="B125" s="63"/>
      <c r="C125" s="62"/>
      <c r="D125" s="62"/>
      <c r="E125" s="63"/>
      <c r="F125" s="63"/>
    </row>
    <row r="126" spans="1:6">
      <c r="A126" s="63"/>
      <c r="B126" s="63"/>
      <c r="C126" s="62"/>
      <c r="D126" s="62"/>
      <c r="E126" s="63"/>
      <c r="F126" s="63"/>
    </row>
    <row r="127" spans="1:6">
      <c r="A127" s="63"/>
      <c r="B127" s="63"/>
      <c r="C127" s="62"/>
      <c r="D127" s="62"/>
      <c r="E127" s="63"/>
      <c r="F127" s="63"/>
    </row>
    <row r="128" spans="1:6">
      <c r="A128" s="63"/>
      <c r="B128" s="63"/>
      <c r="C128" s="62"/>
      <c r="D128" s="62"/>
      <c r="E128" s="63"/>
      <c r="F128" s="63"/>
    </row>
    <row r="129" spans="1:6">
      <c r="A129" s="63"/>
      <c r="B129" s="63"/>
      <c r="C129" s="62"/>
      <c r="D129" s="62"/>
      <c r="E129" s="63"/>
      <c r="F129" s="63"/>
    </row>
    <row r="130" spans="1:6">
      <c r="A130" s="63"/>
      <c r="B130" s="63"/>
      <c r="C130" s="62"/>
      <c r="D130" s="62"/>
      <c r="E130" s="63"/>
      <c r="F130" s="63"/>
    </row>
    <row r="131" spans="1:6">
      <c r="A131" s="63"/>
      <c r="B131" s="63"/>
      <c r="C131" s="62"/>
      <c r="D131" s="62"/>
      <c r="E131" s="63"/>
      <c r="F131" s="63"/>
    </row>
    <row r="132" spans="1:6">
      <c r="A132" s="63"/>
      <c r="B132" s="63"/>
      <c r="C132" s="62"/>
      <c r="D132" s="62"/>
      <c r="E132" s="63"/>
      <c r="F132" s="63"/>
    </row>
    <row r="133" spans="1:6">
      <c r="A133" s="63"/>
      <c r="B133" s="63"/>
      <c r="C133" s="62"/>
      <c r="D133" s="62"/>
      <c r="E133" s="63"/>
      <c r="F133" s="63"/>
    </row>
    <row r="134" spans="1:6">
      <c r="A134" s="63"/>
      <c r="B134" s="63"/>
      <c r="C134" s="62"/>
      <c r="D134" s="62"/>
      <c r="E134" s="63"/>
      <c r="F134" s="63"/>
    </row>
    <row r="135" spans="1:6">
      <c r="A135" s="63"/>
      <c r="B135" s="63"/>
      <c r="C135" s="62"/>
      <c r="D135" s="62"/>
      <c r="E135" s="63"/>
      <c r="F135" s="63"/>
    </row>
    <row r="136" spans="1:6">
      <c r="A136" s="63"/>
      <c r="B136" s="63"/>
      <c r="C136" s="62"/>
      <c r="D136" s="62"/>
      <c r="E136" s="63"/>
      <c r="F136" s="63"/>
    </row>
    <row r="137" spans="1:6">
      <c r="A137" s="63"/>
      <c r="B137" s="63"/>
      <c r="C137" s="62"/>
      <c r="D137" s="62"/>
      <c r="E137" s="63"/>
      <c r="F137" s="63"/>
    </row>
    <row r="138" spans="1:6">
      <c r="A138" s="63"/>
      <c r="B138" s="63"/>
      <c r="C138" s="62"/>
      <c r="D138" s="62"/>
      <c r="E138" s="63"/>
      <c r="F138" s="63"/>
    </row>
    <row r="139" spans="1:6">
      <c r="A139" s="63"/>
      <c r="B139" s="63"/>
      <c r="C139" s="62"/>
      <c r="D139" s="62"/>
      <c r="E139" s="63"/>
      <c r="F139" s="63"/>
    </row>
    <row r="140" spans="1:6">
      <c r="A140" s="63"/>
      <c r="B140" s="63"/>
      <c r="C140" s="62"/>
      <c r="D140" s="62"/>
      <c r="E140" s="63"/>
      <c r="F140" s="63"/>
    </row>
    <row r="141" spans="1:6">
      <c r="A141" s="63"/>
      <c r="B141" s="63"/>
      <c r="C141" s="62"/>
      <c r="D141" s="62"/>
      <c r="E141" s="63"/>
      <c r="F141" s="63"/>
    </row>
    <row r="142" spans="1:6">
      <c r="A142" s="63"/>
      <c r="B142" s="63"/>
      <c r="C142" s="62"/>
      <c r="D142" s="62"/>
      <c r="E142" s="63"/>
      <c r="F142" s="63"/>
    </row>
    <row r="143" spans="1:6">
      <c r="A143" s="63"/>
      <c r="B143" s="63"/>
      <c r="C143" s="62"/>
      <c r="D143" s="62"/>
      <c r="E143" s="63"/>
      <c r="F143" s="63"/>
    </row>
    <row r="144" spans="1:6">
      <c r="A144" s="63"/>
      <c r="B144" s="63"/>
      <c r="C144" s="62"/>
      <c r="D144" s="62"/>
      <c r="E144" s="63"/>
      <c r="F144" s="63"/>
    </row>
    <row r="145" spans="1:6">
      <c r="A145" s="63"/>
      <c r="B145" s="63"/>
      <c r="C145" s="62"/>
      <c r="D145" s="62"/>
      <c r="E145" s="63"/>
      <c r="F145" s="63"/>
    </row>
    <row r="146" spans="1:6">
      <c r="A146" s="63"/>
      <c r="B146" s="63"/>
      <c r="C146" s="62"/>
      <c r="D146" s="62"/>
      <c r="E146" s="63"/>
      <c r="F146" s="63"/>
    </row>
    <row r="147" spans="1:6">
      <c r="A147" s="63"/>
      <c r="B147" s="63"/>
      <c r="C147" s="62"/>
      <c r="D147" s="62"/>
      <c r="E147" s="63"/>
      <c r="F147" s="63"/>
    </row>
    <row r="148" spans="1:6">
      <c r="A148" s="63"/>
      <c r="B148" s="63"/>
      <c r="C148" s="62"/>
      <c r="D148" s="62"/>
      <c r="E148" s="63"/>
      <c r="F148" s="63"/>
    </row>
    <row r="149" spans="1:6">
      <c r="A149" s="63"/>
      <c r="B149" s="63"/>
      <c r="C149" s="62"/>
      <c r="D149" s="62"/>
      <c r="E149" s="63"/>
      <c r="F149" s="63"/>
    </row>
    <row r="150" spans="1:6">
      <c r="A150" s="63"/>
      <c r="B150" s="63"/>
      <c r="C150" s="62"/>
      <c r="D150" s="62"/>
      <c r="E150" s="63"/>
      <c r="F150" s="63"/>
    </row>
    <row r="151" spans="1:6">
      <c r="A151" s="63"/>
      <c r="B151" s="63"/>
      <c r="C151" s="62"/>
      <c r="D151" s="62"/>
      <c r="E151" s="63"/>
      <c r="F151" s="63"/>
    </row>
    <row r="152" spans="1:6">
      <c r="A152" s="63"/>
      <c r="B152" s="63"/>
      <c r="C152" s="62"/>
      <c r="D152" s="62"/>
      <c r="E152" s="63"/>
      <c r="F152" s="63"/>
    </row>
    <row r="153" spans="1:6">
      <c r="A153" s="63"/>
      <c r="B153" s="63"/>
      <c r="C153" s="62"/>
      <c r="D153" s="62"/>
      <c r="E153" s="63"/>
      <c r="F153" s="63"/>
    </row>
    <row r="154" spans="1:6">
      <c r="A154" s="63"/>
      <c r="B154" s="63"/>
      <c r="C154" s="62"/>
      <c r="D154" s="62"/>
      <c r="E154" s="63"/>
      <c r="F154" s="63"/>
    </row>
    <row r="155" spans="1:6">
      <c r="A155" s="63"/>
      <c r="B155" s="63"/>
      <c r="C155" s="62"/>
      <c r="D155" s="62"/>
      <c r="E155" s="63"/>
      <c r="F155" s="63"/>
    </row>
    <row r="156" spans="1:6">
      <c r="A156" s="63"/>
      <c r="B156" s="63"/>
      <c r="C156" s="62"/>
      <c r="D156" s="62"/>
      <c r="E156" s="63"/>
      <c r="F156" s="63"/>
    </row>
    <row r="157" spans="1:6">
      <c r="A157" s="63"/>
      <c r="B157" s="63"/>
      <c r="C157" s="62"/>
      <c r="D157" s="62"/>
      <c r="E157" s="63"/>
      <c r="F157" s="63"/>
    </row>
    <row r="158" spans="1:6">
      <c r="A158" s="63"/>
      <c r="B158" s="63"/>
      <c r="C158" s="62"/>
      <c r="D158" s="62"/>
      <c r="E158" s="63"/>
      <c r="F158" s="63"/>
    </row>
    <row r="159" spans="1:6">
      <c r="A159" s="63"/>
      <c r="B159" s="63"/>
      <c r="C159" s="62"/>
      <c r="D159" s="62"/>
      <c r="E159" s="63"/>
      <c r="F159" s="63"/>
    </row>
    <row r="160" spans="1:6">
      <c r="A160" s="63"/>
      <c r="B160" s="63"/>
      <c r="C160" s="62"/>
      <c r="D160" s="62"/>
      <c r="E160" s="63"/>
      <c r="F160" s="63"/>
    </row>
    <row r="161" spans="1:6">
      <c r="A161" s="63"/>
      <c r="B161" s="63"/>
      <c r="C161" s="62"/>
      <c r="D161" s="62"/>
      <c r="E161" s="63"/>
      <c r="F161" s="63"/>
    </row>
    <row r="162" spans="1:6">
      <c r="A162" s="63"/>
      <c r="B162" s="63"/>
      <c r="C162" s="62"/>
      <c r="D162" s="62"/>
      <c r="E162" s="63"/>
      <c r="F162" s="63"/>
    </row>
    <row r="163" spans="1:6">
      <c r="A163" s="63"/>
      <c r="B163" s="63"/>
      <c r="C163" s="62"/>
      <c r="D163" s="62"/>
      <c r="E163" s="63"/>
      <c r="F163" s="63"/>
    </row>
    <row r="164" spans="1:6">
      <c r="A164" s="63"/>
      <c r="B164" s="63"/>
      <c r="C164" s="62"/>
      <c r="D164" s="62"/>
      <c r="E164" s="63"/>
      <c r="F164" s="63"/>
    </row>
    <row r="165" spans="1:6">
      <c r="A165" s="63"/>
      <c r="B165" s="63"/>
      <c r="C165" s="62"/>
      <c r="D165" s="62"/>
      <c r="E165" s="63"/>
      <c r="F165" s="63"/>
    </row>
    <row r="166" spans="1:6">
      <c r="A166" s="63"/>
      <c r="B166" s="63"/>
      <c r="C166" s="62"/>
      <c r="D166" s="62"/>
      <c r="E166" s="63"/>
      <c r="F166" s="63"/>
    </row>
    <row r="167" spans="1:6">
      <c r="A167" s="63"/>
      <c r="B167" s="63"/>
      <c r="C167" s="62"/>
      <c r="D167" s="62"/>
      <c r="E167" s="63"/>
      <c r="F167" s="63"/>
    </row>
    <row r="168" spans="1:6">
      <c r="A168" s="63"/>
      <c r="B168" s="63"/>
      <c r="C168" s="62"/>
      <c r="D168" s="62"/>
      <c r="E168" s="63"/>
      <c r="F168" s="63"/>
    </row>
    <row r="169" spans="1:6">
      <c r="A169" s="63"/>
      <c r="B169" s="63"/>
      <c r="C169" s="62"/>
      <c r="D169" s="62"/>
      <c r="E169" s="63"/>
      <c r="F169" s="63"/>
    </row>
    <row r="170" spans="1:6">
      <c r="A170" s="63"/>
      <c r="B170" s="63"/>
      <c r="C170" s="62"/>
      <c r="D170" s="62"/>
      <c r="E170" s="63"/>
      <c r="F170" s="63"/>
    </row>
    <row r="171" spans="1:6">
      <c r="A171" s="63"/>
      <c r="B171" s="63"/>
      <c r="C171" s="62"/>
      <c r="D171" s="62"/>
      <c r="E171" s="63"/>
      <c r="F171" s="63"/>
    </row>
    <row r="172" spans="1:6">
      <c r="A172" s="63"/>
      <c r="B172" s="63"/>
      <c r="C172" s="62"/>
      <c r="D172" s="62"/>
      <c r="E172" s="63"/>
      <c r="F172" s="63"/>
    </row>
    <row r="173" spans="1:6">
      <c r="A173" s="63"/>
      <c r="B173" s="63"/>
      <c r="C173" s="62"/>
      <c r="D173" s="62"/>
      <c r="E173" s="63"/>
      <c r="F173" s="63"/>
    </row>
    <row r="174" spans="1:6">
      <c r="A174" s="63"/>
      <c r="B174" s="63"/>
      <c r="C174" s="62"/>
      <c r="D174" s="62"/>
      <c r="E174" s="63"/>
      <c r="F174" s="63"/>
    </row>
    <row r="175" spans="1:6">
      <c r="A175" s="63"/>
      <c r="B175" s="63"/>
      <c r="C175" s="62"/>
      <c r="D175" s="62"/>
      <c r="E175" s="63"/>
      <c r="F175" s="63"/>
    </row>
    <row r="176" spans="1:6">
      <c r="A176" s="63"/>
      <c r="B176" s="63"/>
      <c r="C176" s="62"/>
      <c r="D176" s="62"/>
      <c r="E176" s="63"/>
      <c r="F176" s="63"/>
    </row>
    <row r="177" spans="1:6">
      <c r="A177" s="63"/>
      <c r="B177" s="63"/>
      <c r="C177" s="62"/>
      <c r="D177" s="62"/>
      <c r="E177" s="63"/>
      <c r="F177" s="63"/>
    </row>
    <row r="178" spans="1:6">
      <c r="A178" s="63"/>
      <c r="B178" s="63"/>
      <c r="C178" s="62"/>
      <c r="D178" s="62"/>
      <c r="E178" s="63"/>
      <c r="F178" s="63"/>
    </row>
    <row r="179" spans="1:6">
      <c r="A179" s="63"/>
      <c r="B179" s="63"/>
      <c r="C179" s="62"/>
      <c r="D179" s="62"/>
      <c r="E179" s="63"/>
      <c r="F179" s="63"/>
    </row>
    <row r="180" spans="1:6">
      <c r="A180" s="63"/>
      <c r="B180" s="63"/>
      <c r="C180" s="62"/>
      <c r="D180" s="62"/>
      <c r="E180" s="63"/>
      <c r="F180" s="63"/>
    </row>
    <row r="181" spans="1:6">
      <c r="A181" s="63"/>
      <c r="B181" s="63"/>
      <c r="C181" s="62"/>
      <c r="D181" s="62"/>
      <c r="E181" s="63"/>
      <c r="F181" s="63"/>
    </row>
    <row r="182" spans="1:6">
      <c r="A182" s="63"/>
      <c r="B182" s="63"/>
      <c r="C182" s="62"/>
      <c r="D182" s="62"/>
      <c r="E182" s="63"/>
      <c r="F182" s="63"/>
    </row>
    <row r="183" spans="1:6">
      <c r="A183" s="63"/>
      <c r="B183" s="63"/>
      <c r="C183" s="62"/>
      <c r="D183" s="62"/>
      <c r="E183" s="63"/>
      <c r="F183" s="63"/>
    </row>
    <row r="184" spans="1:6">
      <c r="A184" s="63"/>
      <c r="B184" s="63"/>
      <c r="C184" s="62"/>
      <c r="D184" s="62"/>
      <c r="E184" s="63"/>
      <c r="F184" s="63"/>
    </row>
    <row r="185" spans="1:6">
      <c r="A185" s="63"/>
      <c r="B185" s="63"/>
      <c r="C185" s="62"/>
      <c r="D185" s="62"/>
      <c r="E185" s="63"/>
      <c r="F185" s="63"/>
    </row>
    <row r="186" spans="1:6">
      <c r="A186" s="63"/>
      <c r="B186" s="63"/>
      <c r="C186" s="62"/>
      <c r="D186" s="62"/>
      <c r="E186" s="63"/>
      <c r="F186" s="63"/>
    </row>
    <row r="187" spans="1:6">
      <c r="A187" s="63"/>
      <c r="B187" s="63"/>
      <c r="C187" s="62"/>
      <c r="D187" s="62"/>
      <c r="E187" s="63"/>
      <c r="F187" s="63"/>
    </row>
    <row r="188" spans="1:6">
      <c r="A188" s="63"/>
      <c r="B188" s="63"/>
      <c r="C188" s="62"/>
      <c r="D188" s="62"/>
      <c r="E188" s="63"/>
      <c r="F188" s="63"/>
    </row>
    <row r="189" spans="1:6">
      <c r="A189" s="63"/>
      <c r="B189" s="63"/>
      <c r="C189" s="62"/>
      <c r="D189" s="62"/>
      <c r="E189" s="63"/>
      <c r="F189" s="63"/>
    </row>
    <row r="190" spans="1:6">
      <c r="A190" s="63"/>
      <c r="B190" s="63"/>
      <c r="C190" s="62"/>
      <c r="D190" s="62"/>
      <c r="E190" s="63"/>
      <c r="F190" s="63"/>
    </row>
    <row r="191" spans="1:6">
      <c r="A191" s="63"/>
      <c r="B191" s="63"/>
      <c r="C191" s="62"/>
      <c r="D191" s="62"/>
      <c r="E191" s="63"/>
      <c r="F191" s="63"/>
    </row>
    <row r="192" spans="1:6">
      <c r="A192" s="63"/>
      <c r="B192" s="63"/>
      <c r="C192" s="62"/>
      <c r="D192" s="62"/>
      <c r="E192" s="63"/>
      <c r="F192" s="63"/>
    </row>
    <row r="193" spans="1:6">
      <c r="A193" s="63"/>
      <c r="B193" s="63"/>
      <c r="C193" s="62"/>
      <c r="D193" s="62"/>
      <c r="E193" s="63"/>
      <c r="F193" s="63"/>
    </row>
    <row r="194" spans="1:6">
      <c r="A194" s="63"/>
      <c r="B194" s="63"/>
      <c r="C194" s="62"/>
      <c r="D194" s="62"/>
      <c r="E194" s="63"/>
      <c r="F194" s="63"/>
    </row>
    <row r="195" spans="1:6">
      <c r="A195" s="63"/>
      <c r="B195" s="63"/>
      <c r="C195" s="62"/>
      <c r="D195" s="62"/>
      <c r="E195" s="63"/>
      <c r="F195" s="63"/>
    </row>
    <row r="196" spans="1:6">
      <c r="A196" s="63"/>
      <c r="B196" s="63"/>
      <c r="C196" s="62"/>
      <c r="D196" s="62"/>
      <c r="E196" s="63"/>
      <c r="F196" s="63"/>
    </row>
    <row r="197" spans="1:6">
      <c r="A197" s="63"/>
      <c r="B197" s="63"/>
      <c r="C197" s="62"/>
      <c r="D197" s="62"/>
      <c r="E197" s="63"/>
      <c r="F197" s="63"/>
    </row>
    <row r="198" spans="1:6">
      <c r="A198" s="63"/>
      <c r="B198" s="63"/>
      <c r="C198" s="62"/>
      <c r="D198" s="62"/>
      <c r="E198" s="63"/>
      <c r="F198" s="63"/>
    </row>
    <row r="199" spans="1:6">
      <c r="A199" s="63"/>
      <c r="B199" s="63"/>
      <c r="C199" s="62"/>
      <c r="D199" s="62"/>
      <c r="E199" s="63"/>
      <c r="F199" s="63"/>
    </row>
    <row r="200" spans="1:6">
      <c r="A200" s="63"/>
      <c r="B200" s="63"/>
      <c r="C200" s="62"/>
      <c r="D200" s="62"/>
      <c r="E200" s="63"/>
      <c r="F200" s="63"/>
    </row>
    <row r="201" spans="1:6">
      <c r="A201" s="63"/>
      <c r="B201" s="63"/>
      <c r="C201" s="62"/>
      <c r="D201" s="62"/>
      <c r="E201" s="63"/>
      <c r="F201" s="63"/>
    </row>
    <row r="202" spans="1:6">
      <c r="A202" s="63"/>
      <c r="B202" s="63"/>
      <c r="C202" s="62"/>
      <c r="D202" s="62"/>
      <c r="E202" s="63"/>
      <c r="F202" s="63"/>
    </row>
    <row r="203" spans="1:6">
      <c r="A203" s="63"/>
      <c r="B203" s="63"/>
      <c r="C203" s="62"/>
      <c r="D203" s="62"/>
      <c r="E203" s="63"/>
      <c r="F203" s="63"/>
    </row>
    <row r="204" spans="1:6">
      <c r="A204" s="63"/>
      <c r="B204" s="63"/>
      <c r="C204" s="62"/>
      <c r="D204" s="62"/>
      <c r="E204" s="63"/>
      <c r="F204" s="63"/>
    </row>
    <row r="205" spans="1:6">
      <c r="A205" s="63"/>
      <c r="B205" s="63"/>
      <c r="C205" s="62"/>
      <c r="D205" s="62"/>
      <c r="E205" s="63"/>
      <c r="F205" s="63"/>
    </row>
    <row r="206" spans="1:6">
      <c r="A206" s="63"/>
      <c r="B206" s="63"/>
      <c r="C206" s="62"/>
      <c r="D206" s="62"/>
      <c r="E206" s="63"/>
      <c r="F206" s="63"/>
    </row>
    <row r="207" spans="1:6">
      <c r="A207" s="63"/>
      <c r="B207" s="63"/>
      <c r="C207" s="62"/>
      <c r="D207" s="62"/>
      <c r="E207" s="63"/>
      <c r="F207" s="63"/>
    </row>
    <row r="208" spans="1:6">
      <c r="A208" s="63"/>
      <c r="B208" s="63"/>
      <c r="C208" s="62"/>
      <c r="D208" s="62"/>
      <c r="E208" s="63"/>
      <c r="F208" s="63"/>
    </row>
    <row r="209" spans="1:6">
      <c r="A209" s="63"/>
      <c r="B209" s="63"/>
      <c r="C209" s="62"/>
      <c r="D209" s="62"/>
      <c r="E209" s="63"/>
      <c r="F209" s="63"/>
    </row>
    <row r="210" spans="1:6">
      <c r="A210" s="63"/>
      <c r="B210" s="63"/>
      <c r="C210" s="62"/>
      <c r="D210" s="62"/>
      <c r="E210" s="63"/>
      <c r="F210" s="63"/>
    </row>
    <row r="211" spans="1:6">
      <c r="A211" s="63"/>
      <c r="B211" s="63"/>
      <c r="C211" s="62"/>
      <c r="D211" s="62"/>
      <c r="E211" s="63"/>
      <c r="F211" s="63"/>
    </row>
    <row r="212" spans="1:6">
      <c r="A212" s="63"/>
      <c r="B212" s="63"/>
      <c r="C212" s="62"/>
      <c r="D212" s="62"/>
      <c r="E212" s="63"/>
      <c r="F212" s="63"/>
    </row>
    <row r="213" spans="1:6">
      <c r="A213" s="63"/>
      <c r="B213" s="63"/>
      <c r="C213" s="62"/>
      <c r="D213" s="62"/>
      <c r="E213" s="63"/>
      <c r="F213" s="63"/>
    </row>
    <row r="214" spans="1:6">
      <c r="A214" s="63"/>
      <c r="B214" s="63"/>
      <c r="C214" s="62"/>
      <c r="D214" s="62"/>
      <c r="E214" s="63"/>
      <c r="F214" s="63"/>
    </row>
    <row r="215" spans="1:6">
      <c r="A215" s="63"/>
      <c r="B215" s="63"/>
      <c r="C215" s="62"/>
      <c r="D215" s="62"/>
      <c r="E215" s="63"/>
      <c r="F215" s="63"/>
    </row>
    <row r="216" spans="1:6">
      <c r="A216" s="63"/>
      <c r="B216" s="63"/>
      <c r="C216" s="62"/>
      <c r="D216" s="62"/>
      <c r="E216" s="63"/>
      <c r="F216" s="63"/>
    </row>
    <row r="217" spans="1:6">
      <c r="A217" s="63"/>
      <c r="B217" s="63"/>
      <c r="C217" s="62"/>
      <c r="D217" s="62"/>
      <c r="E217" s="63"/>
      <c r="F217" s="63"/>
    </row>
    <row r="218" spans="1:6">
      <c r="A218" s="63"/>
      <c r="B218" s="63"/>
      <c r="C218" s="62"/>
      <c r="D218" s="62"/>
      <c r="E218" s="63"/>
      <c r="F218" s="63"/>
    </row>
    <row r="219" spans="1:6">
      <c r="A219" s="63"/>
      <c r="B219" s="63"/>
      <c r="C219" s="62"/>
      <c r="D219" s="62"/>
      <c r="E219" s="63"/>
      <c r="F219" s="63"/>
    </row>
    <row r="220" spans="1:6">
      <c r="A220" s="63"/>
      <c r="B220" s="63"/>
      <c r="C220" s="62"/>
      <c r="D220" s="62"/>
      <c r="E220" s="63"/>
      <c r="F220" s="63"/>
    </row>
    <row r="221" spans="1:6">
      <c r="A221" s="63"/>
      <c r="B221" s="63"/>
      <c r="C221" s="62"/>
      <c r="D221" s="62"/>
      <c r="E221" s="63"/>
      <c r="F221" s="63"/>
    </row>
    <row r="222" spans="1:6">
      <c r="A222" s="63"/>
      <c r="B222" s="63"/>
      <c r="C222" s="62"/>
      <c r="D222" s="62"/>
      <c r="E222" s="63"/>
      <c r="F222" s="63"/>
    </row>
    <row r="223" spans="1:6">
      <c r="A223" s="63"/>
      <c r="B223" s="63"/>
      <c r="C223" s="62"/>
      <c r="D223" s="62"/>
      <c r="E223" s="63"/>
      <c r="F223" s="63"/>
    </row>
    <row r="224" spans="1:6">
      <c r="A224" s="63"/>
      <c r="B224" s="63"/>
      <c r="C224" s="62"/>
      <c r="D224" s="62"/>
      <c r="E224" s="63"/>
      <c r="F224" s="63"/>
    </row>
    <row r="225" spans="1:6">
      <c r="A225" s="63"/>
      <c r="B225" s="63"/>
      <c r="C225" s="62"/>
      <c r="D225" s="62"/>
      <c r="E225" s="63"/>
      <c r="F225" s="63"/>
    </row>
    <row r="226" spans="1:6">
      <c r="A226" s="63"/>
      <c r="B226" s="63"/>
      <c r="C226" s="62"/>
      <c r="D226" s="62"/>
      <c r="E226" s="63"/>
      <c r="F226" s="63"/>
    </row>
    <row r="227" spans="1:6">
      <c r="A227" s="63"/>
      <c r="B227" s="63"/>
      <c r="C227" s="62"/>
      <c r="D227" s="62"/>
      <c r="E227" s="63"/>
      <c r="F227" s="63"/>
    </row>
    <row r="228" spans="1:6">
      <c r="A228" s="63"/>
      <c r="B228" s="63"/>
      <c r="C228" s="62"/>
      <c r="D228" s="62"/>
      <c r="E228" s="63"/>
      <c r="F228" s="63"/>
    </row>
    <row r="229" spans="1:6">
      <c r="A229" s="63"/>
      <c r="B229" s="63"/>
      <c r="C229" s="62"/>
      <c r="D229" s="62"/>
      <c r="E229" s="63"/>
      <c r="F229" s="63"/>
    </row>
    <row r="230" spans="1:6">
      <c r="A230" s="63"/>
      <c r="B230" s="63"/>
      <c r="C230" s="62"/>
      <c r="D230" s="62"/>
      <c r="E230" s="63"/>
      <c r="F230" s="63"/>
    </row>
    <row r="231" spans="1:6">
      <c r="A231" s="63"/>
      <c r="B231" s="63"/>
      <c r="C231" s="62"/>
      <c r="D231" s="62"/>
      <c r="E231" s="63"/>
      <c r="F231" s="63"/>
    </row>
    <row r="232" spans="1:6">
      <c r="A232" s="63"/>
      <c r="B232" s="63"/>
      <c r="C232" s="62"/>
      <c r="D232" s="62"/>
      <c r="E232" s="63"/>
      <c r="F232" s="63"/>
    </row>
    <row r="233" spans="1:6">
      <c r="A233" s="63"/>
      <c r="B233" s="63"/>
      <c r="C233" s="62"/>
      <c r="D233" s="62"/>
      <c r="E233" s="63"/>
      <c r="F233" s="63"/>
    </row>
    <row r="234" spans="1:6">
      <c r="A234" s="63"/>
      <c r="B234" s="63"/>
      <c r="C234" s="62"/>
      <c r="D234" s="62"/>
      <c r="E234" s="63"/>
      <c r="F234" s="63"/>
    </row>
    <row r="235" spans="1:6">
      <c r="A235" s="63"/>
      <c r="B235" s="63"/>
      <c r="C235" s="62"/>
      <c r="D235" s="62"/>
      <c r="E235" s="63"/>
      <c r="F235" s="63"/>
    </row>
    <row r="236" spans="1:6">
      <c r="A236" s="63"/>
      <c r="B236" s="63"/>
      <c r="C236" s="62"/>
      <c r="D236" s="62"/>
      <c r="E236" s="63"/>
      <c r="F236" s="63"/>
    </row>
    <row r="237" spans="1:6">
      <c r="A237" s="63"/>
      <c r="B237" s="63"/>
      <c r="C237" s="62"/>
      <c r="D237" s="62"/>
      <c r="E237" s="63"/>
      <c r="F237" s="63"/>
    </row>
    <row r="238" spans="1:6">
      <c r="A238" s="63"/>
      <c r="B238" s="63"/>
      <c r="C238" s="62"/>
      <c r="D238" s="62"/>
      <c r="E238" s="63"/>
      <c r="F238" s="63"/>
    </row>
    <row r="239" spans="1:6">
      <c r="A239" s="63"/>
      <c r="B239" s="63"/>
      <c r="C239" s="62"/>
      <c r="D239" s="62"/>
      <c r="E239" s="63"/>
      <c r="F239" s="63"/>
    </row>
    <row r="240" spans="1:6">
      <c r="A240" s="63"/>
      <c r="B240" s="63"/>
      <c r="C240" s="62"/>
      <c r="D240" s="62"/>
      <c r="E240" s="63"/>
      <c r="F240" s="63"/>
    </row>
    <row r="241" spans="1:6">
      <c r="A241" s="63"/>
      <c r="B241" s="63"/>
      <c r="C241" s="62"/>
      <c r="D241" s="62"/>
      <c r="E241" s="63"/>
      <c r="F241" s="63"/>
    </row>
    <row r="242" spans="1:6">
      <c r="A242" s="63"/>
      <c r="B242" s="63"/>
      <c r="C242" s="62"/>
      <c r="D242" s="62"/>
      <c r="E242" s="63"/>
      <c r="F242" s="63"/>
    </row>
    <row r="243" spans="1:6">
      <c r="A243" s="63"/>
      <c r="B243" s="63"/>
      <c r="C243" s="62"/>
      <c r="D243" s="62"/>
      <c r="E243" s="63"/>
      <c r="F243" s="63"/>
    </row>
    <row r="244" spans="1:6">
      <c r="A244" s="63"/>
      <c r="B244" s="63"/>
      <c r="C244" s="62"/>
      <c r="D244" s="62"/>
      <c r="E244" s="63"/>
      <c r="F244" s="63"/>
    </row>
    <row r="245" spans="1:6">
      <c r="A245" s="63"/>
      <c r="B245" s="63"/>
      <c r="C245" s="62"/>
      <c r="D245" s="62"/>
      <c r="E245" s="63"/>
      <c r="F245" s="63"/>
    </row>
    <row r="246" spans="1:6">
      <c r="A246" s="63"/>
      <c r="B246" s="63"/>
      <c r="C246" s="62"/>
      <c r="D246" s="62"/>
      <c r="E246" s="63"/>
      <c r="F246" s="63"/>
    </row>
    <row r="247" spans="1:6">
      <c r="A247" s="63"/>
      <c r="B247" s="63"/>
      <c r="C247" s="62"/>
      <c r="D247" s="62"/>
      <c r="E247" s="63"/>
      <c r="F247" s="63"/>
    </row>
    <row r="248" spans="1:6">
      <c r="A248" s="63"/>
      <c r="B248" s="63"/>
      <c r="C248" s="62"/>
      <c r="D248" s="62"/>
      <c r="E248" s="63"/>
      <c r="F248" s="63"/>
    </row>
    <row r="249" spans="1:6">
      <c r="A249" s="63"/>
      <c r="B249" s="63"/>
      <c r="C249" s="62"/>
      <c r="D249" s="62"/>
      <c r="E249" s="63"/>
      <c r="F249" s="63"/>
    </row>
    <row r="250" spans="1:6">
      <c r="A250" s="63"/>
      <c r="B250" s="63"/>
      <c r="C250" s="62"/>
      <c r="D250" s="62"/>
      <c r="E250" s="63"/>
      <c r="F250" s="63"/>
    </row>
    <row r="251" spans="1:6">
      <c r="A251" s="63"/>
      <c r="B251" s="63"/>
      <c r="C251" s="62"/>
      <c r="D251" s="62"/>
      <c r="E251" s="63"/>
      <c r="F251" s="63"/>
    </row>
    <row r="252" spans="1:6">
      <c r="A252" s="63"/>
      <c r="B252" s="63"/>
      <c r="C252" s="62"/>
      <c r="D252" s="62"/>
      <c r="E252" s="63"/>
      <c r="F252" s="63"/>
    </row>
    <row r="253" spans="1:6">
      <c r="A253" s="63"/>
      <c r="B253" s="63"/>
      <c r="C253" s="62"/>
      <c r="D253" s="62"/>
      <c r="E253" s="63"/>
      <c r="F253" s="63"/>
    </row>
    <row r="254" spans="1:6">
      <c r="A254" s="63"/>
      <c r="B254" s="63"/>
      <c r="C254" s="62"/>
      <c r="D254" s="62"/>
      <c r="E254" s="63"/>
      <c r="F254" s="63"/>
    </row>
    <row r="255" spans="1:6">
      <c r="A255" s="63"/>
      <c r="B255" s="63"/>
      <c r="C255" s="62"/>
      <c r="D255" s="62"/>
      <c r="E255" s="63"/>
      <c r="F255" s="63"/>
    </row>
    <row r="256" spans="1:6">
      <c r="A256" s="63"/>
      <c r="B256" s="63"/>
      <c r="C256" s="62"/>
      <c r="D256" s="62"/>
      <c r="E256" s="63"/>
      <c r="F256" s="63"/>
    </row>
    <row r="257" spans="1:6">
      <c r="A257" s="63"/>
      <c r="B257" s="63"/>
      <c r="C257" s="62"/>
      <c r="D257" s="62"/>
      <c r="E257" s="63"/>
      <c r="F257" s="63"/>
    </row>
    <row r="258" spans="1:6">
      <c r="A258" s="63"/>
      <c r="B258" s="63"/>
      <c r="C258" s="62"/>
      <c r="D258" s="62"/>
      <c r="E258" s="63"/>
      <c r="F258" s="63"/>
    </row>
    <row r="259" spans="1:6">
      <c r="A259" s="63"/>
      <c r="B259" s="63"/>
      <c r="C259" s="62"/>
      <c r="D259" s="62"/>
      <c r="E259" s="63"/>
      <c r="F259" s="63"/>
    </row>
    <row r="260" spans="1:6">
      <c r="A260" s="63"/>
      <c r="B260" s="63"/>
      <c r="C260" s="62"/>
      <c r="D260" s="62"/>
      <c r="E260" s="63"/>
      <c r="F260" s="63"/>
    </row>
    <row r="261" spans="1:6">
      <c r="A261" s="63"/>
      <c r="B261" s="63"/>
      <c r="C261" s="62"/>
      <c r="D261" s="62"/>
      <c r="E261" s="63"/>
      <c r="F261" s="63"/>
    </row>
    <row r="262" spans="1:6">
      <c r="A262" s="63"/>
      <c r="B262" s="63"/>
      <c r="C262" s="62"/>
      <c r="D262" s="62"/>
      <c r="E262" s="63"/>
      <c r="F262" s="63"/>
    </row>
    <row r="263" spans="1:6">
      <c r="A263" s="63"/>
      <c r="B263" s="63"/>
      <c r="C263" s="62"/>
      <c r="D263" s="62"/>
      <c r="E263" s="63"/>
      <c r="F263" s="63"/>
    </row>
    <row r="264" spans="1:6">
      <c r="A264" s="63"/>
      <c r="B264" s="63"/>
      <c r="C264" s="62"/>
      <c r="D264" s="62"/>
      <c r="E264" s="63"/>
      <c r="F264" s="63"/>
    </row>
    <row r="265" spans="1:6">
      <c r="A265" s="63"/>
      <c r="B265" s="63"/>
      <c r="C265" s="62"/>
      <c r="D265" s="62"/>
      <c r="E265" s="63"/>
      <c r="F265" s="63"/>
    </row>
    <row r="266" spans="1:6">
      <c r="A266" s="63"/>
      <c r="B266" s="63"/>
      <c r="C266" s="62"/>
      <c r="D266" s="62"/>
      <c r="E266" s="63"/>
      <c r="F266" s="63"/>
    </row>
    <row r="267" spans="1:6">
      <c r="A267" s="63"/>
      <c r="B267" s="63"/>
      <c r="C267" s="62"/>
      <c r="D267" s="62"/>
      <c r="E267" s="63"/>
      <c r="F267" s="63"/>
    </row>
    <row r="268" spans="1:6">
      <c r="A268" s="63"/>
      <c r="B268" s="63"/>
      <c r="C268" s="62"/>
      <c r="D268" s="62"/>
      <c r="E268" s="63"/>
      <c r="F268" s="63"/>
    </row>
    <row r="269" spans="1:6">
      <c r="A269" s="63"/>
      <c r="B269" s="63"/>
      <c r="C269" s="62"/>
      <c r="D269" s="62"/>
      <c r="E269" s="63"/>
      <c r="F269" s="63"/>
    </row>
    <row r="270" spans="1:6">
      <c r="A270" s="63"/>
      <c r="B270" s="63"/>
      <c r="C270" s="62"/>
      <c r="D270" s="62"/>
      <c r="E270" s="63"/>
      <c r="F270" s="63"/>
    </row>
    <row r="271" spans="1:6">
      <c r="A271" s="63"/>
      <c r="B271" s="63"/>
      <c r="C271" s="62"/>
      <c r="D271" s="62"/>
      <c r="E271" s="63"/>
      <c r="F271" s="63"/>
    </row>
    <row r="272" spans="1:6">
      <c r="A272" s="63"/>
      <c r="B272" s="63"/>
      <c r="C272" s="62"/>
      <c r="D272" s="62"/>
      <c r="E272" s="63"/>
      <c r="F272" s="63"/>
    </row>
    <row r="273" spans="1:6">
      <c r="A273" s="63"/>
      <c r="B273" s="63"/>
      <c r="C273" s="62"/>
      <c r="D273" s="62"/>
      <c r="E273" s="63"/>
      <c r="F273" s="63"/>
    </row>
    <row r="274" spans="1:6">
      <c r="A274" s="63"/>
      <c r="B274" s="63"/>
      <c r="C274" s="62"/>
      <c r="D274" s="62"/>
      <c r="E274" s="63"/>
      <c r="F274" s="63"/>
    </row>
    <row r="275" spans="1:6">
      <c r="A275" s="63"/>
      <c r="B275" s="63"/>
      <c r="C275" s="62"/>
      <c r="D275" s="62"/>
      <c r="E275" s="63"/>
      <c r="F275" s="63"/>
    </row>
    <row r="276" spans="1:6">
      <c r="A276" s="63"/>
      <c r="B276" s="63"/>
      <c r="C276" s="62"/>
      <c r="D276" s="62"/>
      <c r="E276" s="63"/>
      <c r="F276" s="63"/>
    </row>
    <row r="277" spans="1:6">
      <c r="A277" s="63"/>
      <c r="B277" s="63"/>
      <c r="C277" s="62"/>
      <c r="D277" s="62"/>
      <c r="E277" s="63"/>
      <c r="F277" s="63"/>
    </row>
    <row r="278" spans="1:6">
      <c r="A278" s="63"/>
      <c r="B278" s="63"/>
      <c r="C278" s="62"/>
      <c r="D278" s="62"/>
      <c r="E278" s="63"/>
      <c r="F278" s="63"/>
    </row>
    <row r="279" spans="1:6">
      <c r="A279" s="63"/>
      <c r="B279" s="63"/>
      <c r="C279" s="62"/>
      <c r="D279" s="62"/>
      <c r="E279" s="63"/>
      <c r="F279" s="63"/>
    </row>
    <row r="280" spans="1:6">
      <c r="A280" s="63"/>
      <c r="B280" s="63"/>
      <c r="C280" s="62"/>
      <c r="D280" s="62"/>
      <c r="E280" s="63"/>
      <c r="F280" s="63"/>
    </row>
    <row r="281" spans="1:6">
      <c r="A281" s="63"/>
      <c r="B281" s="63"/>
      <c r="C281" s="62"/>
      <c r="D281" s="62"/>
      <c r="E281" s="63"/>
      <c r="F281" s="63"/>
    </row>
    <row r="282" spans="1:6">
      <c r="A282" s="63"/>
      <c r="B282" s="63"/>
      <c r="C282" s="62"/>
      <c r="D282" s="62"/>
      <c r="E282" s="63"/>
      <c r="F282" s="63"/>
    </row>
    <row r="283" spans="1:6">
      <c r="A283" s="63"/>
      <c r="B283" s="63"/>
      <c r="C283" s="62"/>
      <c r="D283" s="62"/>
      <c r="E283" s="63"/>
      <c r="F283" s="63"/>
    </row>
    <row r="284" spans="1:6">
      <c r="A284" s="63"/>
      <c r="B284" s="63"/>
      <c r="C284" s="62"/>
      <c r="D284" s="62"/>
      <c r="E284" s="63"/>
      <c r="F284" s="63"/>
    </row>
    <row r="285" spans="1:6">
      <c r="A285" s="63"/>
      <c r="B285" s="63"/>
      <c r="C285" s="62"/>
      <c r="D285" s="62"/>
      <c r="E285" s="63"/>
      <c r="F285" s="63"/>
    </row>
    <row r="286" spans="1:6">
      <c r="A286" s="63"/>
      <c r="B286" s="63"/>
      <c r="C286" s="62"/>
      <c r="D286" s="62"/>
      <c r="E286" s="63"/>
      <c r="F286" s="63"/>
    </row>
    <row r="287" spans="1:6">
      <c r="A287" s="63"/>
      <c r="B287" s="63"/>
      <c r="C287" s="62"/>
      <c r="D287" s="62"/>
      <c r="E287" s="63"/>
      <c r="F287" s="63"/>
    </row>
    <row r="288" spans="1:6">
      <c r="A288" s="63"/>
      <c r="B288" s="63"/>
      <c r="C288" s="62"/>
      <c r="D288" s="62"/>
      <c r="E288" s="63"/>
      <c r="F288" s="63"/>
    </row>
    <row r="289" spans="1:6">
      <c r="A289" s="63"/>
      <c r="B289" s="63"/>
      <c r="C289" s="62"/>
      <c r="D289" s="62"/>
      <c r="E289" s="63"/>
      <c r="F289" s="63"/>
    </row>
    <row r="290" spans="1:6">
      <c r="A290" s="63"/>
      <c r="B290" s="63"/>
      <c r="C290" s="62"/>
      <c r="D290" s="62"/>
      <c r="E290" s="63"/>
      <c r="F290" s="63"/>
    </row>
    <row r="291" spans="1:6">
      <c r="A291" s="63"/>
      <c r="B291" s="63"/>
      <c r="C291" s="62"/>
      <c r="D291" s="62"/>
      <c r="E291" s="63"/>
      <c r="F291" s="63"/>
    </row>
    <row r="292" spans="1:6">
      <c r="A292" s="63"/>
      <c r="B292" s="63"/>
      <c r="C292" s="62"/>
      <c r="D292" s="62"/>
      <c r="E292" s="63"/>
      <c r="F292" s="63"/>
    </row>
    <row r="293" spans="1:6">
      <c r="A293" s="63"/>
      <c r="B293" s="63"/>
      <c r="C293" s="62"/>
      <c r="D293" s="62"/>
      <c r="E293" s="63"/>
      <c r="F293" s="63"/>
    </row>
    <row r="294" spans="1:6">
      <c r="A294" s="63"/>
      <c r="B294" s="63"/>
      <c r="C294" s="62"/>
      <c r="D294" s="62"/>
      <c r="E294" s="63"/>
      <c r="F294" s="63"/>
    </row>
    <row r="295" spans="1:6">
      <c r="A295" s="63"/>
      <c r="B295" s="63"/>
      <c r="C295" s="62"/>
      <c r="D295" s="62"/>
      <c r="E295" s="63"/>
      <c r="F295" s="63"/>
    </row>
    <row r="296" spans="1:6">
      <c r="A296" s="63"/>
      <c r="B296" s="63"/>
      <c r="C296" s="62"/>
      <c r="D296" s="62"/>
      <c r="E296" s="63"/>
      <c r="F296" s="63"/>
    </row>
    <row r="297" spans="1:6">
      <c r="A297" s="63"/>
      <c r="B297" s="63"/>
      <c r="C297" s="62"/>
      <c r="D297" s="62"/>
      <c r="E297" s="63"/>
      <c r="F297" s="63"/>
    </row>
    <row r="298" spans="1:6">
      <c r="A298" s="63"/>
      <c r="B298" s="63"/>
      <c r="C298" s="62"/>
      <c r="D298" s="62"/>
      <c r="E298" s="63"/>
      <c r="F298" s="63"/>
    </row>
    <row r="299" spans="1:6">
      <c r="A299" s="63"/>
      <c r="B299" s="63"/>
      <c r="C299" s="62"/>
      <c r="D299" s="62"/>
      <c r="E299" s="63"/>
      <c r="F299" s="63"/>
    </row>
    <row r="300" spans="1:6">
      <c r="A300" s="63"/>
      <c r="B300" s="63"/>
      <c r="C300" s="62"/>
      <c r="D300" s="62"/>
      <c r="E300" s="63"/>
      <c r="F300" s="63"/>
    </row>
    <row r="301" spans="1:6">
      <c r="A301" s="63"/>
      <c r="B301" s="63"/>
      <c r="C301" s="62"/>
      <c r="D301" s="62"/>
      <c r="E301" s="63"/>
      <c r="F301" s="63"/>
    </row>
    <row r="302" spans="1:6">
      <c r="A302" s="63"/>
      <c r="B302" s="63"/>
      <c r="C302" s="62"/>
      <c r="D302" s="62"/>
      <c r="E302" s="63"/>
      <c r="F302" s="63"/>
    </row>
    <row r="303" spans="1:6">
      <c r="A303" s="63"/>
      <c r="B303" s="63"/>
      <c r="C303" s="62"/>
      <c r="D303" s="62"/>
      <c r="E303" s="63"/>
      <c r="F303" s="63"/>
    </row>
    <row r="304" spans="1:6">
      <c r="A304" s="63"/>
      <c r="B304" s="63"/>
      <c r="C304" s="62"/>
      <c r="D304" s="62"/>
      <c r="E304" s="63"/>
      <c r="F304" s="63"/>
    </row>
    <row r="305" spans="1:6">
      <c r="A305" s="63"/>
      <c r="B305" s="63"/>
      <c r="C305" s="62"/>
      <c r="D305" s="62"/>
      <c r="E305" s="63"/>
      <c r="F305" s="63"/>
    </row>
    <row r="306" spans="1:6">
      <c r="A306" s="63"/>
      <c r="B306" s="63"/>
      <c r="C306" s="62"/>
      <c r="D306" s="62"/>
      <c r="E306" s="63"/>
      <c r="F306" s="63"/>
    </row>
    <row r="307" spans="1:6">
      <c r="A307" s="63"/>
      <c r="B307" s="63"/>
      <c r="C307" s="62"/>
      <c r="D307" s="62"/>
      <c r="E307" s="63"/>
      <c r="F307" s="63"/>
    </row>
    <row r="308" spans="1:6">
      <c r="A308" s="63"/>
      <c r="B308" s="63"/>
      <c r="C308" s="62"/>
      <c r="D308" s="62"/>
      <c r="E308" s="63"/>
      <c r="F308" s="63"/>
    </row>
    <row r="309" spans="1:6">
      <c r="A309" s="63"/>
      <c r="B309" s="63"/>
      <c r="C309" s="62"/>
      <c r="D309" s="62"/>
      <c r="E309" s="63"/>
      <c r="F309" s="63"/>
    </row>
    <row r="310" spans="1:6">
      <c r="A310" s="63"/>
      <c r="B310" s="63"/>
      <c r="C310" s="62"/>
      <c r="D310" s="62"/>
      <c r="E310" s="63"/>
      <c r="F310" s="63"/>
    </row>
    <row r="311" spans="1:6">
      <c r="A311" s="63"/>
      <c r="B311" s="63"/>
      <c r="C311" s="62"/>
      <c r="D311" s="62"/>
      <c r="E311" s="63"/>
      <c r="F311" s="63"/>
    </row>
    <row r="312" spans="1:6">
      <c r="A312" s="63"/>
      <c r="B312" s="63"/>
      <c r="C312" s="62"/>
      <c r="D312" s="62"/>
      <c r="E312" s="63"/>
      <c r="F312" s="63"/>
    </row>
    <row r="313" spans="1:6">
      <c r="A313" s="63"/>
      <c r="B313" s="63"/>
      <c r="C313" s="62"/>
      <c r="D313" s="62"/>
      <c r="E313" s="63"/>
      <c r="F313" s="63"/>
    </row>
    <row r="314" spans="1:6">
      <c r="A314" s="63"/>
      <c r="B314" s="63"/>
      <c r="C314" s="62"/>
      <c r="D314" s="62"/>
      <c r="E314" s="63"/>
      <c r="F314" s="63"/>
    </row>
    <row r="315" spans="1:6">
      <c r="A315" s="63"/>
      <c r="B315" s="63"/>
      <c r="C315" s="62"/>
      <c r="D315" s="62"/>
      <c r="E315" s="63"/>
      <c r="F315" s="63"/>
    </row>
    <row r="316" spans="1:6">
      <c r="A316" s="63"/>
      <c r="B316" s="63"/>
      <c r="C316" s="62"/>
      <c r="D316" s="62"/>
      <c r="E316" s="63"/>
      <c r="F316" s="63"/>
    </row>
  </sheetData>
  <mergeCells count="1">
    <mergeCell ref="A48:E4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8:H19 G22:H26 C43:D43 G34:H35 G12:H15 C12:D17 C41:D41 G43:H43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8"/>
  <sheetViews>
    <sheetView zoomScale="75" zoomScaleNormal="75" workbookViewId="0">
      <pane xSplit="2" ySplit="10" topLeftCell="C58" activePane="bottomRight" state="frozen"/>
      <selection pane="topRight" activeCell="C1" sqref="C1"/>
      <selection pane="bottomLeft" activeCell="A11" sqref="A11"/>
      <selection pane="bottomRight" sqref="A1:D58"/>
    </sheetView>
  </sheetViews>
  <sheetFormatPr defaultColWidth="9.3984375" defaultRowHeight="15.6"/>
  <cols>
    <col min="1" max="1" width="69.8984375" style="312" customWidth="1"/>
    <col min="2" max="2" width="11.8984375" style="312" bestFit="1" customWidth="1"/>
    <col min="3" max="4" width="22.59765625" style="312" customWidth="1"/>
    <col min="5" max="16384" width="9.3984375" style="312"/>
  </cols>
  <sheetData>
    <row r="1" spans="1:8">
      <c r="A1" s="124" t="s">
        <v>430</v>
      </c>
      <c r="B1" s="280"/>
      <c r="C1" s="280"/>
      <c r="D1" s="280"/>
    </row>
    <row r="2" spans="1:8">
      <c r="A2" s="125" t="s">
        <v>509</v>
      </c>
      <c r="B2" s="140"/>
      <c r="C2" s="140"/>
      <c r="D2" s="140"/>
    </row>
    <row r="3" spans="1:8">
      <c r="A3" s="126"/>
      <c r="B3" s="138"/>
      <c r="C3" s="138"/>
      <c r="D3" s="138"/>
    </row>
    <row r="4" spans="1:8">
      <c r="A4" s="127" t="s">
        <v>520</v>
      </c>
      <c r="B4" s="138"/>
      <c r="C4" s="138"/>
      <c r="D4" s="138"/>
    </row>
    <row r="5" spans="1:8">
      <c r="A5" s="127" t="s">
        <v>521</v>
      </c>
      <c r="B5" s="139"/>
      <c r="C5" s="310"/>
      <c r="D5" s="310"/>
    </row>
    <row r="6" spans="1:8">
      <c r="A6" s="127" t="str">
        <f>Title!B2</f>
        <v>as of 31.12.2020</v>
      </c>
      <c r="B6" s="140"/>
      <c r="C6" s="295"/>
      <c r="D6" s="294" t="s">
        <v>507</v>
      </c>
    </row>
    <row r="7" spans="1:8" ht="16.2" thickBot="1">
      <c r="A7" s="311"/>
      <c r="B7" s="137"/>
      <c r="C7" s="319"/>
      <c r="D7" s="318"/>
    </row>
    <row r="8" spans="1:8" ht="33.75" customHeight="1">
      <c r="A8" s="142" t="s">
        <v>432</v>
      </c>
      <c r="B8" s="151" t="s">
        <v>261</v>
      </c>
      <c r="C8" s="122" t="s">
        <v>262</v>
      </c>
      <c r="D8" s="141" t="s">
        <v>263</v>
      </c>
    </row>
    <row r="9" spans="1:8" ht="16.2" thickBot="1">
      <c r="A9" s="143" t="s">
        <v>1</v>
      </c>
      <c r="B9" s="88" t="s">
        <v>2</v>
      </c>
      <c r="C9" s="89">
        <v>1</v>
      </c>
      <c r="D9" s="90">
        <v>2</v>
      </c>
    </row>
    <row r="10" spans="1:8" ht="16.2">
      <c r="A10" s="144" t="s">
        <v>433</v>
      </c>
      <c r="B10" s="152"/>
      <c r="C10" s="358"/>
      <c r="D10" s="359"/>
    </row>
    <row r="11" spans="1:8">
      <c r="A11" s="145" t="s">
        <v>434</v>
      </c>
      <c r="B11" s="153" t="s">
        <v>180</v>
      </c>
      <c r="C11" s="19">
        <v>173947</v>
      </c>
      <c r="D11" s="19">
        <v>154320</v>
      </c>
    </row>
    <row r="12" spans="1:8">
      <c r="A12" s="145" t="s">
        <v>435</v>
      </c>
      <c r="B12" s="153" t="s">
        <v>181</v>
      </c>
      <c r="C12" s="19">
        <v>-128519</v>
      </c>
      <c r="D12" s="19">
        <v>-132136</v>
      </c>
      <c r="E12" s="313"/>
      <c r="F12" s="313"/>
      <c r="G12" s="313"/>
      <c r="H12" s="313"/>
    </row>
    <row r="13" spans="1:8">
      <c r="A13" s="145" t="s">
        <v>436</v>
      </c>
      <c r="B13" s="153" t="s">
        <v>182</v>
      </c>
      <c r="C13" s="19">
        <v>0</v>
      </c>
      <c r="D13" s="19">
        <v>0</v>
      </c>
      <c r="E13" s="313"/>
      <c r="F13" s="313"/>
      <c r="G13" s="313"/>
      <c r="H13" s="313"/>
    </row>
    <row r="14" spans="1:8">
      <c r="A14" s="145" t="s">
        <v>437</v>
      </c>
      <c r="B14" s="153" t="s">
        <v>183</v>
      </c>
      <c r="C14" s="19">
        <v>-11942</v>
      </c>
      <c r="D14" s="19">
        <v>-9235</v>
      </c>
      <c r="E14" s="313"/>
      <c r="F14" s="313"/>
      <c r="G14" s="313"/>
      <c r="H14" s="313"/>
    </row>
    <row r="15" spans="1:8" ht="14.25" customHeight="1">
      <c r="A15" s="145" t="s">
        <v>438</v>
      </c>
      <c r="B15" s="153" t="s">
        <v>184</v>
      </c>
      <c r="C15" s="19">
        <v>-10739</v>
      </c>
      <c r="D15" s="19">
        <v>0</v>
      </c>
      <c r="E15" s="313"/>
      <c r="F15" s="313"/>
      <c r="G15" s="313"/>
      <c r="H15" s="313"/>
    </row>
    <row r="16" spans="1:8">
      <c r="A16" s="146" t="s">
        <v>439</v>
      </c>
      <c r="B16" s="153" t="s">
        <v>185</v>
      </c>
      <c r="C16" s="19">
        <v>-1307</v>
      </c>
      <c r="D16" s="19">
        <v>-1450</v>
      </c>
      <c r="E16" s="313"/>
      <c r="F16" s="313"/>
      <c r="G16" s="313"/>
      <c r="H16" s="313"/>
    </row>
    <row r="17" spans="1:8">
      <c r="A17" s="147" t="s">
        <v>440</v>
      </c>
      <c r="B17" s="153" t="s">
        <v>186</v>
      </c>
      <c r="C17" s="19">
        <v>0</v>
      </c>
      <c r="D17" s="19">
        <v>0</v>
      </c>
      <c r="E17" s="313"/>
      <c r="F17" s="313"/>
      <c r="G17" s="313"/>
      <c r="H17" s="313"/>
    </row>
    <row r="18" spans="1:8">
      <c r="A18" s="145" t="s">
        <v>441</v>
      </c>
      <c r="B18" s="153" t="s">
        <v>187</v>
      </c>
      <c r="C18" s="19">
        <v>-197</v>
      </c>
      <c r="D18" s="19">
        <v>-234</v>
      </c>
      <c r="E18" s="313"/>
      <c r="F18" s="313"/>
      <c r="G18" s="313"/>
      <c r="H18" s="313"/>
    </row>
    <row r="19" spans="1:8">
      <c r="A19" s="146" t="s">
        <v>442</v>
      </c>
      <c r="B19" s="154" t="s">
        <v>188</v>
      </c>
      <c r="C19" s="19">
        <v>-114</v>
      </c>
      <c r="D19" s="19">
        <v>-42</v>
      </c>
      <c r="E19" s="313"/>
      <c r="F19" s="313"/>
      <c r="G19" s="313"/>
      <c r="H19" s="313"/>
    </row>
    <row r="20" spans="1:8">
      <c r="A20" s="145" t="s">
        <v>443</v>
      </c>
      <c r="B20" s="153" t="s">
        <v>189</v>
      </c>
      <c r="C20" s="19">
        <v>496</v>
      </c>
      <c r="D20" s="19">
        <v>-8175</v>
      </c>
      <c r="E20" s="313"/>
      <c r="F20" s="313"/>
      <c r="G20" s="313"/>
      <c r="H20" s="313"/>
    </row>
    <row r="21" spans="1:8" ht="16.2" thickBot="1">
      <c r="A21" s="148" t="s">
        <v>444</v>
      </c>
      <c r="B21" s="155" t="s">
        <v>190</v>
      </c>
      <c r="C21" s="360">
        <f>SUM(C11:C20)</f>
        <v>21625</v>
      </c>
      <c r="D21" s="361">
        <f>SUM(D11:D20)</f>
        <v>3048</v>
      </c>
      <c r="E21" s="313"/>
      <c r="F21" s="313"/>
      <c r="G21" s="313"/>
      <c r="H21" s="313"/>
    </row>
    <row r="22" spans="1:8" ht="16.2">
      <c r="A22" s="144" t="s">
        <v>445</v>
      </c>
      <c r="B22" s="156"/>
      <c r="C22" s="358"/>
      <c r="D22" s="359"/>
      <c r="E22" s="313"/>
      <c r="F22" s="313"/>
      <c r="G22" s="313"/>
      <c r="H22" s="313"/>
    </row>
    <row r="23" spans="1:8">
      <c r="A23" s="145" t="s">
        <v>446</v>
      </c>
      <c r="B23" s="153" t="s">
        <v>191</v>
      </c>
      <c r="C23" s="19">
        <v>-1702</v>
      </c>
      <c r="D23" s="19">
        <v>-2304</v>
      </c>
      <c r="E23" s="313"/>
      <c r="F23" s="313"/>
      <c r="G23" s="313"/>
      <c r="H23" s="313"/>
    </row>
    <row r="24" spans="1:8">
      <c r="A24" s="145" t="s">
        <v>447</v>
      </c>
      <c r="B24" s="153" t="s">
        <v>192</v>
      </c>
      <c r="C24" s="19">
        <v>23</v>
      </c>
      <c r="D24" s="19">
        <v>88</v>
      </c>
      <c r="E24" s="313"/>
      <c r="F24" s="313"/>
      <c r="G24" s="313"/>
      <c r="H24" s="313"/>
    </row>
    <row r="25" spans="1:8">
      <c r="A25" s="145" t="s">
        <v>448</v>
      </c>
      <c r="B25" s="153" t="s">
        <v>193</v>
      </c>
      <c r="C25" s="19">
        <v>0</v>
      </c>
      <c r="D25" s="19">
        <v>-21</v>
      </c>
      <c r="E25" s="313"/>
      <c r="F25" s="313"/>
      <c r="G25" s="313"/>
      <c r="H25" s="313"/>
    </row>
    <row r="26" spans="1:8" ht="13.5" customHeight="1">
      <c r="A26" s="145" t="s">
        <v>449</v>
      </c>
      <c r="B26" s="153" t="s">
        <v>194</v>
      </c>
      <c r="C26" s="19">
        <v>0</v>
      </c>
      <c r="D26" s="19">
        <v>6426</v>
      </c>
      <c r="E26" s="313"/>
      <c r="F26" s="313"/>
      <c r="G26" s="313"/>
      <c r="H26" s="313"/>
    </row>
    <row r="27" spans="1:8">
      <c r="A27" s="145" t="s">
        <v>528</v>
      </c>
      <c r="B27" s="153" t="s">
        <v>195</v>
      </c>
      <c r="C27" s="19">
        <v>13</v>
      </c>
      <c r="D27" s="19">
        <v>3</v>
      </c>
      <c r="E27" s="313"/>
      <c r="F27" s="313"/>
      <c r="G27" s="313"/>
      <c r="H27" s="313"/>
    </row>
    <row r="28" spans="1:8">
      <c r="A28" s="145" t="s">
        <v>450</v>
      </c>
      <c r="B28" s="153" t="s">
        <v>196</v>
      </c>
      <c r="C28" s="19">
        <v>0</v>
      </c>
      <c r="D28" s="19">
        <v>0</v>
      </c>
      <c r="E28" s="313"/>
      <c r="F28" s="313"/>
      <c r="G28" s="313"/>
      <c r="H28" s="313"/>
    </row>
    <row r="29" spans="1:8">
      <c r="A29" s="145" t="s">
        <v>451</v>
      </c>
      <c r="B29" s="153" t="s">
        <v>197</v>
      </c>
      <c r="C29" s="19">
        <v>0</v>
      </c>
      <c r="D29" s="19">
        <v>0</v>
      </c>
      <c r="E29" s="313"/>
      <c r="F29" s="313"/>
      <c r="G29" s="313"/>
      <c r="H29" s="313"/>
    </row>
    <row r="30" spans="1:8">
      <c r="A30" s="145" t="s">
        <v>555</v>
      </c>
      <c r="B30" s="153" t="s">
        <v>198</v>
      </c>
      <c r="C30" s="19">
        <v>0</v>
      </c>
      <c r="D30" s="19">
        <v>0</v>
      </c>
      <c r="E30" s="313"/>
      <c r="F30" s="313"/>
      <c r="G30" s="313"/>
      <c r="H30" s="313"/>
    </row>
    <row r="31" spans="1:8">
      <c r="A31" s="146" t="s">
        <v>442</v>
      </c>
      <c r="B31" s="153" t="s">
        <v>199</v>
      </c>
      <c r="C31" s="19">
        <v>0</v>
      </c>
      <c r="D31" s="19">
        <v>0</v>
      </c>
      <c r="E31" s="313"/>
      <c r="F31" s="313"/>
      <c r="G31" s="313"/>
      <c r="H31" s="313"/>
    </row>
    <row r="32" spans="1:8">
      <c r="A32" s="145" t="s">
        <v>452</v>
      </c>
      <c r="B32" s="153" t="s">
        <v>200</v>
      </c>
      <c r="C32" s="19">
        <v>383</v>
      </c>
      <c r="D32" s="19">
        <v>464</v>
      </c>
      <c r="E32" s="313"/>
      <c r="F32" s="313"/>
      <c r="G32" s="313"/>
      <c r="H32" s="313"/>
    </row>
    <row r="33" spans="1:8" ht="16.2" thickBot="1">
      <c r="A33" s="148" t="s">
        <v>453</v>
      </c>
      <c r="B33" s="155" t="s">
        <v>201</v>
      </c>
      <c r="C33" s="360">
        <f>SUM(C23:C32)</f>
        <v>-1283</v>
      </c>
      <c r="D33" s="361">
        <f>SUM(D23:D32)</f>
        <v>4656</v>
      </c>
      <c r="E33" s="313"/>
      <c r="F33" s="313"/>
      <c r="G33" s="313"/>
      <c r="H33" s="313"/>
    </row>
    <row r="34" spans="1:8" ht="16.2">
      <c r="A34" s="144" t="s">
        <v>454</v>
      </c>
      <c r="B34" s="157"/>
      <c r="C34" s="362"/>
      <c r="D34" s="363"/>
    </row>
    <row r="35" spans="1:8">
      <c r="A35" s="145" t="s">
        <v>455</v>
      </c>
      <c r="B35" s="153" t="s">
        <v>202</v>
      </c>
      <c r="C35" s="19">
        <v>0</v>
      </c>
      <c r="D35" s="19">
        <v>0</v>
      </c>
    </row>
    <row r="36" spans="1:8">
      <c r="A36" s="146" t="s">
        <v>456</v>
      </c>
      <c r="B36" s="153" t="s">
        <v>203</v>
      </c>
      <c r="C36" s="19">
        <v>-302.00000000000011</v>
      </c>
      <c r="D36" s="19">
        <v>0</v>
      </c>
    </row>
    <row r="37" spans="1:8">
      <c r="A37" s="145" t="s">
        <v>457</v>
      </c>
      <c r="B37" s="153" t="s">
        <v>204</v>
      </c>
      <c r="C37" s="19">
        <v>9876</v>
      </c>
      <c r="D37" s="19">
        <v>49307</v>
      </c>
    </row>
    <row r="38" spans="1:8">
      <c r="A38" s="145" t="s">
        <v>458</v>
      </c>
      <c r="B38" s="153" t="s">
        <v>205</v>
      </c>
      <c r="C38" s="19">
        <v>-11997</v>
      </c>
      <c r="D38" s="19">
        <v>-50494</v>
      </c>
    </row>
    <row r="39" spans="1:8">
      <c r="A39" s="145" t="s">
        <v>459</v>
      </c>
      <c r="B39" s="153" t="s">
        <v>206</v>
      </c>
      <c r="C39" s="19">
        <v>-2052</v>
      </c>
      <c r="D39" s="19">
        <v>-1541</v>
      </c>
    </row>
    <row r="40" spans="1:8">
      <c r="A40" s="145" t="s">
        <v>460</v>
      </c>
      <c r="B40" s="153" t="s">
        <v>207</v>
      </c>
      <c r="C40" s="19">
        <v>-109</v>
      </c>
      <c r="D40" s="19">
        <v>-259</v>
      </c>
    </row>
    <row r="41" spans="1:8">
      <c r="A41" s="145" t="s">
        <v>556</v>
      </c>
      <c r="B41" s="153" t="s">
        <v>208</v>
      </c>
      <c r="C41" s="19">
        <v>-5924.0000000000018</v>
      </c>
      <c r="D41" s="19">
        <v>-5881</v>
      </c>
    </row>
    <row r="42" spans="1:8">
      <c r="A42" s="145" t="s">
        <v>461</v>
      </c>
      <c r="B42" s="153" t="s">
        <v>209</v>
      </c>
      <c r="C42" s="19">
        <v>-271</v>
      </c>
      <c r="D42" s="19">
        <v>50</v>
      </c>
    </row>
    <row r="43" spans="1:8" ht="16.2" thickBot="1">
      <c r="A43" s="148" t="s">
        <v>462</v>
      </c>
      <c r="B43" s="158" t="s">
        <v>210</v>
      </c>
      <c r="C43" s="364">
        <f>SUM(C35:C42)</f>
        <v>-10779.000000000002</v>
      </c>
      <c r="D43" s="365">
        <f>SUM(D35:D42)</f>
        <v>-8818</v>
      </c>
    </row>
    <row r="44" spans="1:8" ht="16.2" thickBot="1">
      <c r="A44" s="149" t="s">
        <v>463</v>
      </c>
      <c r="B44" s="159" t="s">
        <v>211</v>
      </c>
      <c r="C44" s="366">
        <f>C43+C33+C21</f>
        <v>9562.9999999999982</v>
      </c>
      <c r="D44" s="367">
        <f>D43+D33+D21</f>
        <v>-1114</v>
      </c>
    </row>
    <row r="45" spans="1:8" ht="16.8" thickBot="1">
      <c r="A45" s="145" t="s">
        <v>464</v>
      </c>
      <c r="B45" s="160" t="s">
        <v>212</v>
      </c>
      <c r="C45" s="91">
        <v>2199</v>
      </c>
      <c r="D45" s="402">
        <v>3313</v>
      </c>
    </row>
    <row r="46" spans="1:8" ht="16.8" thickBot="1">
      <c r="A46" s="145" t="s">
        <v>465</v>
      </c>
      <c r="B46" s="161" t="s">
        <v>213</v>
      </c>
      <c r="C46" s="368">
        <f>C45+C44</f>
        <v>11761.999999999998</v>
      </c>
      <c r="D46" s="369">
        <f>D45+D44</f>
        <v>2199</v>
      </c>
    </row>
    <row r="47" spans="1:8">
      <c r="A47" s="145" t="s">
        <v>466</v>
      </c>
      <c r="B47" s="162" t="s">
        <v>214</v>
      </c>
      <c r="C47" s="92">
        <v>11761.999999999998</v>
      </c>
      <c r="D47" s="93">
        <v>2199</v>
      </c>
    </row>
    <row r="48" spans="1:8" ht="16.2" thickBot="1">
      <c r="A48" s="150" t="s">
        <v>467</v>
      </c>
      <c r="B48" s="163" t="s">
        <v>215</v>
      </c>
      <c r="C48" s="94"/>
      <c r="D48" s="95"/>
    </row>
    <row r="49" spans="1:4">
      <c r="A49" s="314"/>
      <c r="B49" s="315"/>
      <c r="C49" s="316"/>
      <c r="D49" s="316"/>
    </row>
    <row r="50" spans="1:4">
      <c r="A50" s="317" t="s">
        <v>468</v>
      </c>
    </row>
    <row r="51" spans="1:4">
      <c r="A51" s="435" t="s">
        <v>469</v>
      </c>
      <c r="B51" s="435"/>
      <c r="C51" s="435"/>
      <c r="D51" s="435"/>
    </row>
    <row r="52" spans="1:4">
      <c r="A52" s="332"/>
      <c r="B52" s="332"/>
      <c r="C52" s="332"/>
      <c r="D52" s="332"/>
    </row>
    <row r="54" spans="1:4">
      <c r="A54" s="312" t="s">
        <v>242</v>
      </c>
      <c r="B54" s="374">
        <f>Title!B11</f>
        <v>44314</v>
      </c>
    </row>
    <row r="55" spans="1:4">
      <c r="B55" s="375"/>
    </row>
    <row r="56" spans="1:4">
      <c r="A56" s="312" t="s">
        <v>256</v>
      </c>
      <c r="B56" s="375" t="s">
        <v>518</v>
      </c>
    </row>
    <row r="57" spans="1:4">
      <c r="B57" s="375"/>
    </row>
    <row r="58" spans="1:4">
      <c r="A58" s="312" t="s">
        <v>247</v>
      </c>
      <c r="B58" s="375" t="s">
        <v>512</v>
      </c>
    </row>
  </sheetData>
  <mergeCells count="1">
    <mergeCell ref="A51:D51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1000000}">
      <formula1>0</formula1>
      <formula2>9999999999999990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07"/>
  <sheetViews>
    <sheetView zoomScale="75" zoomScaleNormal="75" workbookViewId="0">
      <pane xSplit="2" ySplit="11" topLeftCell="C25" activePane="bottomRight" state="frozen"/>
      <selection pane="topRight" activeCell="C1" sqref="C1"/>
      <selection pane="bottomLeft" activeCell="A12" sqref="A12"/>
      <selection pane="bottomRight" activeCell="B39" sqref="B39"/>
    </sheetView>
  </sheetViews>
  <sheetFormatPr defaultColWidth="9.3984375" defaultRowHeight="15.6"/>
  <cols>
    <col min="1" max="1" width="50.59765625" style="119" customWidth="1"/>
    <col min="2" max="2" width="10.59765625" style="120" customWidth="1"/>
    <col min="3" max="3" width="10.59765625" style="96" customWidth="1"/>
    <col min="4" max="4" width="12.59765625" style="96" customWidth="1"/>
    <col min="5" max="8" width="11.59765625" style="96" customWidth="1"/>
    <col min="9" max="10" width="10.59765625" style="96" customWidth="1"/>
    <col min="11" max="11" width="11.09765625" style="96" customWidth="1"/>
    <col min="12" max="12" width="14.59765625" style="96" customWidth="1"/>
    <col min="13" max="13" width="16.8984375" style="96" customWidth="1"/>
    <col min="14" max="20" width="9.3984375" style="270"/>
    <col min="21" max="16384" width="9.3984375" style="96"/>
  </cols>
  <sheetData>
    <row r="1" spans="1:20" s="270" customFormat="1" ht="15.75" customHeight="1">
      <c r="A1" s="276" t="s">
        <v>470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</row>
    <row r="2" spans="1:20" s="270" customFormat="1">
      <c r="A2" s="277" t="s">
        <v>510</v>
      </c>
      <c r="B2" s="138"/>
      <c r="C2" s="278"/>
      <c r="D2" s="138"/>
      <c r="E2" s="138"/>
      <c r="F2" s="279"/>
      <c r="G2" s="280"/>
      <c r="H2" s="280"/>
      <c r="I2" s="137"/>
    </row>
    <row r="3" spans="1:20" s="270" customFormat="1">
      <c r="A3" s="281"/>
      <c r="C3" s="278"/>
      <c r="D3" s="138"/>
      <c r="E3" s="138"/>
      <c r="F3" s="279"/>
      <c r="G3" s="282"/>
      <c r="H3" s="282"/>
      <c r="I3" s="137"/>
      <c r="K3" s="283"/>
      <c r="L3" s="284"/>
    </row>
    <row r="4" spans="1:20" s="270" customFormat="1">
      <c r="A4" s="127" t="s">
        <v>520</v>
      </c>
      <c r="C4" s="285"/>
      <c r="D4" s="286"/>
      <c r="E4" s="286"/>
      <c r="F4" s="286"/>
      <c r="G4" s="286"/>
      <c r="H4" s="286"/>
      <c r="I4" s="287"/>
      <c r="K4" s="288"/>
      <c r="L4" s="289"/>
    </row>
    <row r="5" spans="1:20" s="270" customFormat="1">
      <c r="A5" s="127" t="s">
        <v>521</v>
      </c>
      <c r="C5" s="140"/>
      <c r="D5" s="140"/>
      <c r="E5" s="140"/>
      <c r="F5" s="280"/>
      <c r="G5" s="282"/>
      <c r="H5" s="282"/>
      <c r="I5" s="290"/>
      <c r="K5" s="288"/>
      <c r="L5" s="291"/>
    </row>
    <row r="6" spans="1:20" s="270" customFormat="1">
      <c r="A6" s="127" t="str">
        <f>Title!B2</f>
        <v>as of 31.12.2020</v>
      </c>
      <c r="B6" s="137"/>
      <c r="C6" s="292"/>
      <c r="D6" s="292"/>
      <c r="E6" s="292"/>
      <c r="F6" s="293"/>
      <c r="G6" s="293"/>
      <c r="H6" s="293"/>
      <c r="M6" s="294" t="s">
        <v>507</v>
      </c>
    </row>
    <row r="7" spans="1:20" s="97" customFormat="1" ht="32.1" customHeight="1">
      <c r="A7" s="333"/>
      <c r="B7" s="334"/>
      <c r="C7" s="335"/>
      <c r="D7" s="336" t="s">
        <v>471</v>
      </c>
      <c r="E7" s="335"/>
      <c r="F7" s="335"/>
      <c r="G7" s="335"/>
      <c r="H7" s="335"/>
      <c r="I7" s="335" t="s">
        <v>472</v>
      </c>
      <c r="J7" s="335"/>
      <c r="K7" s="337"/>
      <c r="L7" s="338"/>
      <c r="M7" s="339"/>
      <c r="N7" s="275"/>
      <c r="O7" s="275"/>
      <c r="P7" s="275"/>
      <c r="Q7" s="275"/>
      <c r="R7" s="275"/>
      <c r="S7" s="275"/>
      <c r="T7" s="275"/>
    </row>
    <row r="8" spans="1:20" s="97" customFormat="1" ht="32.1" customHeight="1">
      <c r="A8" s="340" t="s">
        <v>473</v>
      </c>
      <c r="B8" s="341" t="s">
        <v>474</v>
      </c>
      <c r="C8" s="342" t="s">
        <v>475</v>
      </c>
      <c r="D8" s="343" t="s">
        <v>557</v>
      </c>
      <c r="E8" s="342" t="s">
        <v>476</v>
      </c>
      <c r="F8" s="344" t="s">
        <v>477</v>
      </c>
      <c r="G8" s="344"/>
      <c r="H8" s="344"/>
      <c r="I8" s="338" t="s">
        <v>478</v>
      </c>
      <c r="J8" s="345" t="s">
        <v>479</v>
      </c>
      <c r="K8" s="342" t="s">
        <v>480</v>
      </c>
      <c r="L8" s="342" t="s">
        <v>481</v>
      </c>
      <c r="M8" s="346" t="s">
        <v>482</v>
      </c>
      <c r="N8" s="275"/>
      <c r="O8" s="275"/>
      <c r="P8" s="275"/>
      <c r="Q8" s="275"/>
      <c r="R8" s="275"/>
      <c r="S8" s="275"/>
      <c r="T8" s="275"/>
    </row>
    <row r="9" spans="1:20" s="97" customFormat="1">
      <c r="A9" s="347"/>
      <c r="B9" s="348"/>
      <c r="C9" s="344"/>
      <c r="D9" s="349"/>
      <c r="E9" s="344"/>
      <c r="F9" s="350" t="s">
        <v>483</v>
      </c>
      <c r="G9" s="350" t="s">
        <v>484</v>
      </c>
      <c r="H9" s="350" t="s">
        <v>295</v>
      </c>
      <c r="I9" s="344"/>
      <c r="J9" s="351"/>
      <c r="K9" s="344"/>
      <c r="L9" s="344"/>
      <c r="M9" s="352"/>
      <c r="N9" s="275"/>
      <c r="O9" s="275"/>
      <c r="P9" s="275"/>
      <c r="Q9" s="275"/>
      <c r="R9" s="275"/>
      <c r="S9" s="275"/>
      <c r="T9" s="275"/>
    </row>
    <row r="10" spans="1:20" s="97" customFormat="1" ht="16.2" thickBot="1">
      <c r="A10" s="98" t="s">
        <v>1</v>
      </c>
      <c r="B10" s="99"/>
      <c r="C10" s="100">
        <v>1</v>
      </c>
      <c r="D10" s="100">
        <v>2</v>
      </c>
      <c r="E10" s="100">
        <v>3</v>
      </c>
      <c r="F10" s="100">
        <v>4</v>
      </c>
      <c r="G10" s="100">
        <v>5</v>
      </c>
      <c r="H10" s="100">
        <v>6</v>
      </c>
      <c r="I10" s="100">
        <v>7</v>
      </c>
      <c r="J10" s="100">
        <v>8</v>
      </c>
      <c r="K10" s="100">
        <v>9</v>
      </c>
      <c r="L10" s="100">
        <v>10</v>
      </c>
      <c r="M10" s="101">
        <v>11</v>
      </c>
      <c r="N10" s="275"/>
      <c r="O10" s="275"/>
      <c r="P10" s="275"/>
      <c r="Q10" s="275"/>
      <c r="R10" s="275"/>
      <c r="S10" s="275"/>
      <c r="T10" s="275"/>
    </row>
    <row r="11" spans="1:20" s="97" customFormat="1">
      <c r="A11" s="350" t="s">
        <v>505</v>
      </c>
      <c r="B11" s="102"/>
      <c r="C11" s="103" t="s">
        <v>16</v>
      </c>
      <c r="D11" s="103" t="s">
        <v>16</v>
      </c>
      <c r="E11" s="103" t="s">
        <v>21</v>
      </c>
      <c r="F11" s="103" t="s">
        <v>24</v>
      </c>
      <c r="G11" s="103" t="s">
        <v>26</v>
      </c>
      <c r="H11" s="103" t="s">
        <v>28</v>
      </c>
      <c r="I11" s="103" t="s">
        <v>34</v>
      </c>
      <c r="J11" s="103" t="s">
        <v>35</v>
      </c>
      <c r="K11" s="104" t="s">
        <v>216</v>
      </c>
      <c r="L11" s="102" t="s">
        <v>46</v>
      </c>
      <c r="M11" s="105" t="s">
        <v>50</v>
      </c>
      <c r="N11" s="275"/>
      <c r="O11" s="275"/>
      <c r="P11" s="275"/>
      <c r="Q11" s="275"/>
      <c r="R11" s="275"/>
      <c r="S11" s="275"/>
      <c r="T11" s="275"/>
    </row>
    <row r="12" spans="1:20">
      <c r="A12" s="353" t="s">
        <v>485</v>
      </c>
      <c r="B12" s="106" t="s">
        <v>217</v>
      </c>
      <c r="C12" s="107">
        <v>12500</v>
      </c>
      <c r="D12" s="107">
        <v>0</v>
      </c>
      <c r="E12" s="107">
        <v>0</v>
      </c>
      <c r="F12" s="107">
        <v>317</v>
      </c>
      <c r="G12" s="107">
        <v>-556</v>
      </c>
      <c r="H12" s="84">
        <v>-14108</v>
      </c>
      <c r="I12" s="107">
        <v>9631</v>
      </c>
      <c r="J12" s="107">
        <v>0</v>
      </c>
      <c r="K12" s="84">
        <v>0</v>
      </c>
      <c r="L12" s="403">
        <f>SUM(C12:K12)</f>
        <v>7784</v>
      </c>
      <c r="M12" s="108">
        <v>0</v>
      </c>
    </row>
    <row r="13" spans="1:20">
      <c r="A13" s="353" t="s">
        <v>486</v>
      </c>
      <c r="B13" s="109" t="s">
        <v>218</v>
      </c>
      <c r="C13" s="110">
        <v>0</v>
      </c>
      <c r="D13" s="110">
        <v>0</v>
      </c>
      <c r="E13" s="110">
        <v>0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407">
        <f t="shared" ref="L13:L33" si="0">SUM(C13:K13)</f>
        <v>0</v>
      </c>
      <c r="M13" s="111">
        <v>0</v>
      </c>
    </row>
    <row r="14" spans="1:20">
      <c r="A14" s="354" t="s">
        <v>487</v>
      </c>
      <c r="B14" s="109" t="s">
        <v>219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403">
        <f t="shared" si="0"/>
        <v>0</v>
      </c>
      <c r="M14" s="72"/>
    </row>
    <row r="15" spans="1:20">
      <c r="A15" s="354" t="s">
        <v>488</v>
      </c>
      <c r="B15" s="109" t="s">
        <v>220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403">
        <f t="shared" si="0"/>
        <v>0</v>
      </c>
      <c r="M15" s="72"/>
    </row>
    <row r="16" spans="1:20">
      <c r="A16" s="353" t="s">
        <v>489</v>
      </c>
      <c r="B16" s="106" t="s">
        <v>221</v>
      </c>
      <c r="C16" s="403">
        <f>C12+C13</f>
        <v>12500</v>
      </c>
      <c r="D16" s="403">
        <f t="shared" ref="D16:M16" si="1">D12+D13</f>
        <v>0</v>
      </c>
      <c r="E16" s="403">
        <f t="shared" si="1"/>
        <v>0</v>
      </c>
      <c r="F16" s="403">
        <f t="shared" si="1"/>
        <v>317</v>
      </c>
      <c r="G16" s="403">
        <f t="shared" si="1"/>
        <v>-556</v>
      </c>
      <c r="H16" s="403">
        <f t="shared" si="1"/>
        <v>-14108</v>
      </c>
      <c r="I16" s="403">
        <f t="shared" si="1"/>
        <v>9631</v>
      </c>
      <c r="J16" s="403">
        <f t="shared" si="1"/>
        <v>0</v>
      </c>
      <c r="K16" s="403">
        <f t="shared" si="1"/>
        <v>0</v>
      </c>
      <c r="L16" s="403">
        <f t="shared" si="0"/>
        <v>7784</v>
      </c>
      <c r="M16" s="404">
        <f t="shared" si="1"/>
        <v>0</v>
      </c>
    </row>
    <row r="17" spans="1:13">
      <c r="A17" s="353" t="s">
        <v>490</v>
      </c>
      <c r="B17" s="106" t="s">
        <v>222</v>
      </c>
      <c r="C17" s="113"/>
      <c r="D17" s="113"/>
      <c r="E17" s="113"/>
      <c r="F17" s="113"/>
      <c r="G17" s="113"/>
      <c r="H17" s="113"/>
      <c r="I17" s="107">
        <f>'1-Balance Sheet'!G32</f>
        <v>12600</v>
      </c>
      <c r="J17" s="107">
        <v>0</v>
      </c>
      <c r="K17" s="84"/>
      <c r="L17" s="403">
        <f t="shared" si="0"/>
        <v>12600</v>
      </c>
      <c r="M17" s="85"/>
    </row>
    <row r="18" spans="1:13">
      <c r="A18" s="354" t="s">
        <v>491</v>
      </c>
      <c r="B18" s="109" t="s">
        <v>223</v>
      </c>
      <c r="C18" s="110">
        <v>0</v>
      </c>
      <c r="D18" s="110">
        <v>0</v>
      </c>
      <c r="E18" s="110">
        <v>0</v>
      </c>
      <c r="F18" s="110">
        <v>22</v>
      </c>
      <c r="G18" s="110">
        <v>0</v>
      </c>
      <c r="H18" s="110">
        <v>0</v>
      </c>
      <c r="I18" s="110">
        <f>+I19+I20</f>
        <v>-6217</v>
      </c>
      <c r="J18" s="110">
        <v>0</v>
      </c>
      <c r="K18" s="110">
        <v>0</v>
      </c>
      <c r="L18" s="403">
        <f t="shared" si="0"/>
        <v>-6195</v>
      </c>
      <c r="M18" s="111">
        <v>0</v>
      </c>
    </row>
    <row r="19" spans="1:13">
      <c r="A19" s="355" t="s">
        <v>492</v>
      </c>
      <c r="B19" s="114" t="s">
        <v>224</v>
      </c>
      <c r="C19" s="71"/>
      <c r="D19" s="71"/>
      <c r="E19" s="71"/>
      <c r="F19" s="71"/>
      <c r="G19" s="71"/>
      <c r="H19" s="71"/>
      <c r="I19" s="71">
        <v>-6195</v>
      </c>
      <c r="J19" s="71"/>
      <c r="K19" s="71"/>
      <c r="L19" s="403">
        <f>SUM(C19:K19)</f>
        <v>-6195</v>
      </c>
      <c r="M19" s="72"/>
    </row>
    <row r="20" spans="1:13">
      <c r="A20" s="355" t="s">
        <v>493</v>
      </c>
      <c r="B20" s="114" t="s">
        <v>225</v>
      </c>
      <c r="C20" s="71"/>
      <c r="D20" s="71"/>
      <c r="E20" s="71"/>
      <c r="F20" s="71">
        <v>22</v>
      </c>
      <c r="G20" s="71"/>
      <c r="H20" s="71"/>
      <c r="I20" s="71">
        <v>-22</v>
      </c>
      <c r="J20" s="71"/>
      <c r="K20" s="71"/>
      <c r="L20" s="403">
        <f t="shared" si="0"/>
        <v>0</v>
      </c>
      <c r="M20" s="72"/>
    </row>
    <row r="21" spans="1:13">
      <c r="A21" s="354" t="s">
        <v>494</v>
      </c>
      <c r="B21" s="109" t="s">
        <v>226</v>
      </c>
      <c r="C21" s="71"/>
      <c r="D21" s="71"/>
      <c r="E21" s="71"/>
      <c r="F21" s="71"/>
      <c r="G21" s="71"/>
      <c r="H21" s="71"/>
      <c r="I21" s="71"/>
      <c r="J21" s="71"/>
      <c r="K21" s="71"/>
      <c r="L21" s="403">
        <f t="shared" si="0"/>
        <v>0</v>
      </c>
      <c r="M21" s="72"/>
    </row>
    <row r="22" spans="1:13" ht="31.2">
      <c r="A22" s="354" t="s">
        <v>495</v>
      </c>
      <c r="B22" s="109" t="s">
        <v>227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403">
        <f t="shared" si="0"/>
        <v>0</v>
      </c>
      <c r="M22" s="111">
        <v>0</v>
      </c>
    </row>
    <row r="23" spans="1:13">
      <c r="A23" s="354" t="s">
        <v>496</v>
      </c>
      <c r="B23" s="109" t="s">
        <v>228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403">
        <f t="shared" si="0"/>
        <v>0</v>
      </c>
      <c r="M23" s="72"/>
    </row>
    <row r="24" spans="1:13">
      <c r="A24" s="354" t="s">
        <v>497</v>
      </c>
      <c r="B24" s="109" t="s">
        <v>229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403">
        <f t="shared" si="0"/>
        <v>0</v>
      </c>
      <c r="M24" s="72"/>
    </row>
    <row r="25" spans="1:13">
      <c r="A25" s="354" t="s">
        <v>498</v>
      </c>
      <c r="B25" s="109" t="s">
        <v>230</v>
      </c>
      <c r="C25" s="110">
        <v>0</v>
      </c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403">
        <f t="shared" si="0"/>
        <v>0</v>
      </c>
      <c r="M25" s="111">
        <v>0</v>
      </c>
    </row>
    <row r="26" spans="1:13">
      <c r="A26" s="354" t="s">
        <v>496</v>
      </c>
      <c r="B26" s="109" t="s">
        <v>231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403">
        <f t="shared" si="0"/>
        <v>0</v>
      </c>
      <c r="M26" s="72"/>
    </row>
    <row r="27" spans="1:13">
      <c r="A27" s="354" t="s">
        <v>497</v>
      </c>
      <c r="B27" s="109" t="s">
        <v>232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403">
        <f t="shared" si="0"/>
        <v>0</v>
      </c>
      <c r="M27" s="72"/>
    </row>
    <row r="28" spans="1:13">
      <c r="A28" s="354" t="s">
        <v>499</v>
      </c>
      <c r="B28" s="109" t="s">
        <v>233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403">
        <f t="shared" si="0"/>
        <v>0</v>
      </c>
      <c r="M28" s="72"/>
    </row>
    <row r="29" spans="1:13">
      <c r="A29" s="354" t="s">
        <v>500</v>
      </c>
      <c r="B29" s="109" t="s">
        <v>234</v>
      </c>
      <c r="C29" s="71">
        <v>0</v>
      </c>
      <c r="D29" s="71">
        <v>0</v>
      </c>
      <c r="E29" s="71">
        <v>0</v>
      </c>
      <c r="F29" s="71">
        <v>2</v>
      </c>
      <c r="G29" s="71"/>
      <c r="H29" s="71">
        <v>251</v>
      </c>
      <c r="I29" s="71">
        <v>0</v>
      </c>
      <c r="J29" s="71">
        <v>0</v>
      </c>
      <c r="K29" s="71">
        <v>0</v>
      </c>
      <c r="L29" s="403">
        <f t="shared" si="0"/>
        <v>253</v>
      </c>
      <c r="M29" s="72"/>
    </row>
    <row r="30" spans="1:13">
      <c r="A30" s="353" t="s">
        <v>501</v>
      </c>
      <c r="B30" s="106" t="s">
        <v>235</v>
      </c>
      <c r="C30" s="403">
        <f>C18+C21+C22+C25+C29+C28+C16+C17</f>
        <v>12500</v>
      </c>
      <c r="D30" s="403">
        <f t="shared" ref="D30:M30" si="2">D18+D21+D22+D25+D29+D28+D16+D17</f>
        <v>0</v>
      </c>
      <c r="E30" s="403">
        <f t="shared" si="2"/>
        <v>0</v>
      </c>
      <c r="F30" s="403">
        <f t="shared" si="2"/>
        <v>341</v>
      </c>
      <c r="G30" s="403">
        <f t="shared" si="2"/>
        <v>-556</v>
      </c>
      <c r="H30" s="403">
        <f t="shared" si="2"/>
        <v>-13857</v>
      </c>
      <c r="I30" s="403">
        <f t="shared" si="2"/>
        <v>16014</v>
      </c>
      <c r="J30" s="403">
        <f t="shared" si="2"/>
        <v>0</v>
      </c>
      <c r="K30" s="403">
        <f t="shared" si="2"/>
        <v>0</v>
      </c>
      <c r="L30" s="403">
        <f t="shared" si="0"/>
        <v>14442</v>
      </c>
      <c r="M30" s="404">
        <f t="shared" si="2"/>
        <v>0</v>
      </c>
    </row>
    <row r="31" spans="1:13" ht="31.2">
      <c r="A31" s="354" t="s">
        <v>502</v>
      </c>
      <c r="B31" s="109" t="s">
        <v>236</v>
      </c>
      <c r="C31" s="71">
        <v>0</v>
      </c>
      <c r="D31" s="71">
        <v>0</v>
      </c>
      <c r="E31" s="71">
        <v>0</v>
      </c>
      <c r="F31" s="71">
        <v>0</v>
      </c>
      <c r="G31" s="71">
        <v>-4</v>
      </c>
      <c r="H31" s="71">
        <v>14</v>
      </c>
      <c r="I31" s="71">
        <v>0</v>
      </c>
      <c r="J31" s="71">
        <v>0</v>
      </c>
      <c r="K31" s="71">
        <v>0</v>
      </c>
      <c r="L31" s="403">
        <f t="shared" si="0"/>
        <v>10</v>
      </c>
      <c r="M31" s="72"/>
    </row>
    <row r="32" spans="1:13" ht="31.8" thickBot="1">
      <c r="A32" s="354" t="s">
        <v>503</v>
      </c>
      <c r="B32" s="115" t="s">
        <v>237</v>
      </c>
      <c r="C32" s="116">
        <v>0</v>
      </c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408">
        <f t="shared" si="0"/>
        <v>0</v>
      </c>
      <c r="M32" s="117"/>
    </row>
    <row r="33" spans="1:13" ht="16.2" thickBot="1">
      <c r="A33" s="353" t="s">
        <v>504</v>
      </c>
      <c r="B33" s="118" t="s">
        <v>238</v>
      </c>
      <c r="C33" s="405">
        <f t="shared" ref="C33:K33" si="3">C30+C31+C32</f>
        <v>12500</v>
      </c>
      <c r="D33" s="405">
        <f t="shared" si="3"/>
        <v>0</v>
      </c>
      <c r="E33" s="405">
        <f t="shared" si="3"/>
        <v>0</v>
      </c>
      <c r="F33" s="405">
        <f t="shared" si="3"/>
        <v>341</v>
      </c>
      <c r="G33" s="405">
        <f t="shared" si="3"/>
        <v>-560</v>
      </c>
      <c r="H33" s="405">
        <f t="shared" si="3"/>
        <v>-13843</v>
      </c>
      <c r="I33" s="405">
        <f t="shared" si="3"/>
        <v>16014</v>
      </c>
      <c r="J33" s="405">
        <f t="shared" si="3"/>
        <v>0</v>
      </c>
      <c r="K33" s="405">
        <f t="shared" si="3"/>
        <v>0</v>
      </c>
      <c r="L33" s="405">
        <f t="shared" si="0"/>
        <v>14452</v>
      </c>
      <c r="M33" s="406">
        <f>M30+M31+M32</f>
        <v>0</v>
      </c>
    </row>
    <row r="34" spans="1:13" s="270" customFormat="1">
      <c r="A34" s="272"/>
      <c r="B34" s="273"/>
      <c r="C34" s="274"/>
      <c r="D34" s="274"/>
      <c r="E34" s="274"/>
      <c r="F34" s="274"/>
      <c r="G34" s="274"/>
      <c r="H34" s="274"/>
      <c r="I34" s="274"/>
      <c r="J34" s="274"/>
      <c r="K34" s="274"/>
      <c r="L34" s="271"/>
      <c r="M34" s="271"/>
    </row>
    <row r="35" spans="1:13" s="270" customFormat="1">
      <c r="A35" s="409" t="s">
        <v>506</v>
      </c>
      <c r="B35" s="410"/>
      <c r="C35" s="410"/>
      <c r="D35" s="410"/>
      <c r="E35" s="410"/>
      <c r="F35" s="410"/>
      <c r="G35" s="410"/>
      <c r="H35" s="410"/>
      <c r="I35" s="410"/>
      <c r="J35" s="410"/>
      <c r="K35" s="274"/>
      <c r="L35" s="271"/>
      <c r="M35" s="271"/>
    </row>
    <row r="36" spans="1:13" s="270" customFormat="1">
      <c r="A36" s="268"/>
      <c r="B36" s="269"/>
      <c r="M36" s="271"/>
    </row>
    <row r="37" spans="1:13" s="270" customFormat="1">
      <c r="M37" s="271"/>
    </row>
    <row r="38" spans="1:13" s="270" customFormat="1">
      <c r="M38" s="271"/>
    </row>
    <row r="39" spans="1:13" s="270" customFormat="1">
      <c r="A39" s="312" t="s">
        <v>242</v>
      </c>
      <c r="B39" s="374">
        <f>Title!B11</f>
        <v>44314</v>
      </c>
      <c r="M39" s="271"/>
    </row>
    <row r="40" spans="1:13" s="270" customFormat="1">
      <c r="A40" s="312"/>
      <c r="B40" s="375"/>
      <c r="M40" s="271"/>
    </row>
    <row r="41" spans="1:13" s="270" customFormat="1">
      <c r="A41" s="312" t="s">
        <v>256</v>
      </c>
      <c r="B41" s="375" t="s">
        <v>518</v>
      </c>
      <c r="M41" s="271"/>
    </row>
    <row r="42" spans="1:13" s="270" customFormat="1">
      <c r="A42" s="312"/>
      <c r="B42" s="375"/>
      <c r="M42" s="271"/>
    </row>
    <row r="43" spans="1:13" s="270" customFormat="1">
      <c r="A43" s="312" t="s">
        <v>247</v>
      </c>
      <c r="B43" s="375" t="s">
        <v>512</v>
      </c>
      <c r="M43" s="271"/>
    </row>
    <row r="44" spans="1:13" s="270" customFormat="1">
      <c r="M44" s="271"/>
    </row>
    <row r="45" spans="1:13" s="270" customFormat="1">
      <c r="M45" s="271"/>
    </row>
    <row r="46" spans="1:13" s="270" customFormat="1">
      <c r="M46" s="271"/>
    </row>
    <row r="47" spans="1:13" s="270" customFormat="1">
      <c r="M47" s="271"/>
    </row>
    <row r="48" spans="1:13" s="270" customFormat="1">
      <c r="M48" s="271"/>
    </row>
    <row r="49" spans="1:13" s="270" customFormat="1">
      <c r="M49" s="271"/>
    </row>
    <row r="50" spans="1:13" s="270" customFormat="1">
      <c r="M50" s="271"/>
    </row>
    <row r="51" spans="1:13" s="270" customFormat="1">
      <c r="M51" s="271"/>
    </row>
    <row r="52" spans="1:13" s="270" customFormat="1">
      <c r="M52" s="271"/>
    </row>
    <row r="53" spans="1:13" s="270" customFormat="1">
      <c r="M53" s="271"/>
    </row>
    <row r="54" spans="1:13" s="270" customFormat="1">
      <c r="M54" s="271"/>
    </row>
    <row r="55" spans="1:13" s="270" customFormat="1">
      <c r="M55" s="271"/>
    </row>
    <row r="56" spans="1:13" s="270" customFormat="1">
      <c r="M56" s="271"/>
    </row>
    <row r="57" spans="1:13" s="270" customFormat="1">
      <c r="M57" s="271"/>
    </row>
    <row r="58" spans="1:13" s="270" customFormat="1">
      <c r="M58" s="271"/>
    </row>
    <row r="59" spans="1:13" s="270" customFormat="1">
      <c r="M59" s="271"/>
    </row>
    <row r="60" spans="1:13" s="270" customFormat="1">
      <c r="M60" s="271"/>
    </row>
    <row r="61" spans="1:13" s="270" customFormat="1">
      <c r="M61" s="271"/>
    </row>
    <row r="62" spans="1:13" s="270" customFormat="1">
      <c r="M62" s="271"/>
    </row>
    <row r="63" spans="1:13">
      <c r="A63" s="96"/>
      <c r="B63" s="96"/>
      <c r="M63" s="112"/>
    </row>
    <row r="64" spans="1:13">
      <c r="A64" s="96"/>
      <c r="B64" s="96"/>
      <c r="M64" s="112"/>
    </row>
    <row r="65" spans="1:13">
      <c r="A65" s="96"/>
      <c r="B65" s="96"/>
      <c r="M65" s="112"/>
    </row>
    <row r="66" spans="1:13">
      <c r="A66" s="96"/>
      <c r="B66" s="96"/>
      <c r="M66" s="112"/>
    </row>
    <row r="67" spans="1:13">
      <c r="A67" s="96"/>
      <c r="B67" s="96"/>
      <c r="M67" s="112"/>
    </row>
    <row r="68" spans="1:13">
      <c r="A68" s="96"/>
      <c r="B68" s="96"/>
      <c r="M68" s="112"/>
    </row>
    <row r="69" spans="1:13">
      <c r="A69" s="96"/>
      <c r="B69" s="96"/>
      <c r="M69" s="112"/>
    </row>
    <row r="70" spans="1:13">
      <c r="A70" s="96"/>
      <c r="B70" s="96"/>
      <c r="M70" s="112"/>
    </row>
    <row r="71" spans="1:13">
      <c r="A71" s="96"/>
      <c r="B71" s="96"/>
      <c r="M71" s="112"/>
    </row>
    <row r="72" spans="1:13">
      <c r="A72" s="96"/>
      <c r="B72" s="96"/>
      <c r="M72" s="112"/>
    </row>
    <row r="73" spans="1:13">
      <c r="A73" s="96"/>
      <c r="B73" s="96"/>
      <c r="M73" s="112"/>
    </row>
    <row r="74" spans="1:13">
      <c r="A74" s="96"/>
      <c r="B74" s="96"/>
      <c r="M74" s="112"/>
    </row>
    <row r="75" spans="1:13">
      <c r="A75" s="96"/>
      <c r="B75" s="96"/>
      <c r="M75" s="112"/>
    </row>
    <row r="76" spans="1:13">
      <c r="A76" s="96"/>
      <c r="B76" s="96"/>
      <c r="M76" s="112"/>
    </row>
    <row r="77" spans="1:13">
      <c r="A77" s="96"/>
      <c r="B77" s="96"/>
      <c r="M77" s="112"/>
    </row>
    <row r="78" spans="1:13">
      <c r="A78" s="96"/>
      <c r="B78" s="96"/>
      <c r="M78" s="112"/>
    </row>
    <row r="79" spans="1:13">
      <c r="A79" s="96"/>
      <c r="B79" s="96"/>
      <c r="M79" s="112"/>
    </row>
    <row r="80" spans="1:13">
      <c r="A80" s="96"/>
      <c r="B80" s="96"/>
      <c r="M80" s="112"/>
    </row>
    <row r="81" spans="1:13">
      <c r="A81" s="96"/>
      <c r="B81" s="96"/>
      <c r="M81" s="112"/>
    </row>
    <row r="82" spans="1:13">
      <c r="A82" s="96"/>
      <c r="B82" s="96"/>
      <c r="M82" s="112"/>
    </row>
    <row r="83" spans="1:13">
      <c r="A83" s="96"/>
      <c r="B83" s="96"/>
      <c r="M83" s="112"/>
    </row>
    <row r="84" spans="1:13">
      <c r="A84" s="96"/>
      <c r="B84" s="96"/>
      <c r="M84" s="112"/>
    </row>
    <row r="85" spans="1:13">
      <c r="A85" s="96"/>
      <c r="B85" s="96"/>
      <c r="M85" s="112"/>
    </row>
    <row r="86" spans="1:13">
      <c r="A86" s="96"/>
      <c r="B86" s="96"/>
      <c r="M86" s="112"/>
    </row>
    <row r="87" spans="1:13">
      <c r="A87" s="96"/>
      <c r="B87" s="96"/>
      <c r="M87" s="112"/>
    </row>
    <row r="88" spans="1:13">
      <c r="A88" s="96"/>
      <c r="B88" s="96"/>
      <c r="M88" s="112"/>
    </row>
    <row r="89" spans="1:13">
      <c r="A89" s="96"/>
      <c r="B89" s="96"/>
      <c r="M89" s="112"/>
    </row>
    <row r="90" spans="1:13">
      <c r="A90" s="96"/>
      <c r="B90" s="96"/>
      <c r="M90" s="112"/>
    </row>
    <row r="91" spans="1:13">
      <c r="A91" s="96"/>
      <c r="B91" s="96"/>
      <c r="M91" s="112"/>
    </row>
    <row r="92" spans="1:13">
      <c r="A92" s="96"/>
      <c r="B92" s="96"/>
      <c r="M92" s="112"/>
    </row>
    <row r="93" spans="1:13">
      <c r="A93" s="96"/>
      <c r="B93" s="96"/>
      <c r="M93" s="112"/>
    </row>
    <row r="94" spans="1:13">
      <c r="A94" s="96"/>
      <c r="B94" s="96"/>
      <c r="M94" s="112"/>
    </row>
    <row r="95" spans="1:13">
      <c r="A95" s="96"/>
      <c r="B95" s="96"/>
      <c r="M95" s="112"/>
    </row>
    <row r="96" spans="1:13">
      <c r="A96" s="96"/>
      <c r="B96" s="96"/>
      <c r="M96" s="112"/>
    </row>
    <row r="97" spans="1:13">
      <c r="A97" s="96"/>
      <c r="B97" s="96"/>
      <c r="M97" s="112"/>
    </row>
    <row r="98" spans="1:13">
      <c r="A98" s="96"/>
      <c r="B98" s="96"/>
      <c r="M98" s="112"/>
    </row>
    <row r="99" spans="1:13">
      <c r="A99" s="96"/>
      <c r="B99" s="96"/>
      <c r="M99" s="112"/>
    </row>
    <row r="100" spans="1:13">
      <c r="A100" s="96"/>
      <c r="B100" s="96"/>
      <c r="M100" s="112"/>
    </row>
    <row r="101" spans="1:13">
      <c r="A101" s="96"/>
      <c r="B101" s="96"/>
      <c r="M101" s="112"/>
    </row>
    <row r="102" spans="1:13">
      <c r="A102" s="96"/>
      <c r="B102" s="96"/>
      <c r="M102" s="112"/>
    </row>
    <row r="103" spans="1:13">
      <c r="A103" s="96"/>
      <c r="B103" s="96"/>
      <c r="M103" s="112"/>
    </row>
    <row r="104" spans="1:13">
      <c r="A104" s="96"/>
      <c r="B104" s="96"/>
      <c r="M104" s="112"/>
    </row>
    <row r="105" spans="1:13">
      <c r="A105" s="96"/>
      <c r="B105" s="96"/>
      <c r="M105" s="112"/>
    </row>
    <row r="106" spans="1:13">
      <c r="A106" s="96"/>
      <c r="B106" s="96"/>
      <c r="M106" s="112"/>
    </row>
    <row r="107" spans="1:13">
      <c r="A107" s="96"/>
      <c r="B107" s="96"/>
      <c r="M107" s="112"/>
    </row>
    <row r="108" spans="1:13">
      <c r="A108" s="96"/>
      <c r="B108" s="96"/>
      <c r="M108" s="112"/>
    </row>
    <row r="109" spans="1:13">
      <c r="A109" s="96"/>
      <c r="B109" s="96"/>
      <c r="M109" s="112"/>
    </row>
    <row r="110" spans="1:13">
      <c r="A110" s="96"/>
      <c r="B110" s="96"/>
      <c r="M110" s="112"/>
    </row>
    <row r="111" spans="1:13">
      <c r="A111" s="96"/>
      <c r="B111" s="96"/>
      <c r="M111" s="112"/>
    </row>
    <row r="112" spans="1:13">
      <c r="A112" s="96"/>
      <c r="B112" s="96"/>
      <c r="M112" s="112"/>
    </row>
    <row r="113" spans="1:13">
      <c r="A113" s="96"/>
      <c r="B113" s="96"/>
      <c r="M113" s="112"/>
    </row>
    <row r="114" spans="1:13">
      <c r="A114" s="96"/>
      <c r="B114" s="96"/>
      <c r="M114" s="112"/>
    </row>
    <row r="115" spans="1:13">
      <c r="A115" s="96"/>
      <c r="B115" s="96"/>
      <c r="M115" s="112"/>
    </row>
    <row r="116" spans="1:13">
      <c r="A116" s="96"/>
      <c r="B116" s="96"/>
      <c r="M116" s="112"/>
    </row>
    <row r="117" spans="1:13">
      <c r="A117" s="96"/>
      <c r="B117" s="96"/>
      <c r="M117" s="112"/>
    </row>
    <row r="118" spans="1:13">
      <c r="A118" s="96"/>
      <c r="B118" s="96"/>
      <c r="M118" s="112"/>
    </row>
    <row r="119" spans="1:13">
      <c r="A119" s="96"/>
      <c r="B119" s="96"/>
      <c r="M119" s="112"/>
    </row>
    <row r="120" spans="1:13">
      <c r="A120" s="96"/>
      <c r="B120" s="96"/>
      <c r="M120" s="112"/>
    </row>
    <row r="121" spans="1:13">
      <c r="A121" s="96"/>
      <c r="B121" s="96"/>
      <c r="M121" s="112"/>
    </row>
    <row r="122" spans="1:13">
      <c r="A122" s="96"/>
      <c r="B122" s="96"/>
      <c r="M122" s="112"/>
    </row>
    <row r="123" spans="1:13">
      <c r="A123" s="96"/>
      <c r="B123" s="96"/>
      <c r="M123" s="112"/>
    </row>
    <row r="124" spans="1:13">
      <c r="A124" s="96"/>
      <c r="B124" s="96"/>
      <c r="M124" s="112"/>
    </row>
    <row r="125" spans="1:13">
      <c r="A125" s="96"/>
      <c r="B125" s="96"/>
      <c r="M125" s="112"/>
    </row>
    <row r="126" spans="1:13">
      <c r="A126" s="96"/>
      <c r="B126" s="96"/>
      <c r="M126" s="112"/>
    </row>
    <row r="127" spans="1:13">
      <c r="A127" s="96"/>
      <c r="B127" s="96"/>
      <c r="M127" s="112"/>
    </row>
    <row r="128" spans="1:13">
      <c r="A128" s="96"/>
      <c r="B128" s="96"/>
      <c r="M128" s="112"/>
    </row>
    <row r="129" spans="1:13">
      <c r="A129" s="96"/>
      <c r="B129" s="96"/>
      <c r="M129" s="112"/>
    </row>
    <row r="130" spans="1:13">
      <c r="A130" s="96"/>
      <c r="B130" s="96"/>
      <c r="M130" s="112"/>
    </row>
    <row r="131" spans="1:13">
      <c r="A131" s="96"/>
      <c r="B131" s="96"/>
      <c r="M131" s="112"/>
    </row>
    <row r="132" spans="1:13">
      <c r="A132" s="96"/>
      <c r="B132" s="96"/>
      <c r="M132" s="112"/>
    </row>
    <row r="133" spans="1:13">
      <c r="A133" s="96"/>
      <c r="B133" s="96"/>
      <c r="M133" s="112"/>
    </row>
    <row r="134" spans="1:13">
      <c r="A134" s="96"/>
      <c r="B134" s="96"/>
      <c r="M134" s="112"/>
    </row>
    <row r="135" spans="1:13">
      <c r="A135" s="96"/>
      <c r="B135" s="96"/>
      <c r="M135" s="112"/>
    </row>
    <row r="136" spans="1:13">
      <c r="A136" s="96"/>
      <c r="B136" s="96"/>
      <c r="M136" s="112"/>
    </row>
    <row r="137" spans="1:13">
      <c r="A137" s="96"/>
      <c r="B137" s="96"/>
      <c r="M137" s="112"/>
    </row>
    <row r="138" spans="1:13">
      <c r="A138" s="96"/>
      <c r="B138" s="96"/>
      <c r="M138" s="112"/>
    </row>
    <row r="139" spans="1:13">
      <c r="A139" s="96"/>
      <c r="B139" s="96"/>
      <c r="M139" s="112"/>
    </row>
    <row r="140" spans="1:13">
      <c r="A140" s="96"/>
      <c r="B140" s="96"/>
      <c r="M140" s="112"/>
    </row>
    <row r="141" spans="1:13">
      <c r="A141" s="96"/>
      <c r="B141" s="96"/>
      <c r="M141" s="112"/>
    </row>
    <row r="142" spans="1:13">
      <c r="A142" s="96"/>
      <c r="B142" s="96"/>
      <c r="M142" s="112"/>
    </row>
    <row r="143" spans="1:13">
      <c r="A143" s="96"/>
      <c r="B143" s="96"/>
      <c r="M143" s="112"/>
    </row>
    <row r="144" spans="1:13">
      <c r="A144" s="96"/>
      <c r="B144" s="96"/>
      <c r="M144" s="112"/>
    </row>
    <row r="145" spans="1:13">
      <c r="A145" s="96"/>
      <c r="B145" s="96"/>
      <c r="M145" s="112"/>
    </row>
    <row r="146" spans="1:13">
      <c r="A146" s="96"/>
      <c r="B146" s="96"/>
      <c r="M146" s="112"/>
    </row>
    <row r="147" spans="1:13">
      <c r="A147" s="96"/>
      <c r="B147" s="96"/>
      <c r="M147" s="112"/>
    </row>
    <row r="148" spans="1:13">
      <c r="A148" s="96"/>
      <c r="B148" s="96"/>
      <c r="M148" s="112"/>
    </row>
    <row r="149" spans="1:13">
      <c r="A149" s="96"/>
      <c r="B149" s="96"/>
      <c r="M149" s="112"/>
    </row>
    <row r="150" spans="1:13">
      <c r="A150" s="96"/>
      <c r="B150" s="96"/>
      <c r="M150" s="112"/>
    </row>
    <row r="151" spans="1:13">
      <c r="A151" s="96"/>
      <c r="B151" s="96"/>
      <c r="M151" s="112"/>
    </row>
    <row r="152" spans="1:13">
      <c r="A152" s="96"/>
      <c r="B152" s="96"/>
      <c r="M152" s="112"/>
    </row>
    <row r="153" spans="1:13">
      <c r="A153" s="96"/>
      <c r="B153" s="96"/>
      <c r="M153" s="112"/>
    </row>
    <row r="154" spans="1:13">
      <c r="A154" s="96"/>
      <c r="B154" s="96"/>
      <c r="M154" s="112"/>
    </row>
    <row r="155" spans="1:13">
      <c r="A155" s="96"/>
      <c r="B155" s="96"/>
      <c r="M155" s="112"/>
    </row>
    <row r="156" spans="1:13">
      <c r="A156" s="96"/>
      <c r="B156" s="96"/>
      <c r="M156" s="112"/>
    </row>
    <row r="157" spans="1:13">
      <c r="A157" s="96"/>
      <c r="B157" s="96"/>
      <c r="M157" s="112"/>
    </row>
    <row r="158" spans="1:13">
      <c r="A158" s="96"/>
      <c r="B158" s="96"/>
      <c r="M158" s="112"/>
    </row>
    <row r="159" spans="1:13">
      <c r="A159" s="96"/>
      <c r="B159" s="96"/>
      <c r="M159" s="112"/>
    </row>
    <row r="160" spans="1:13">
      <c r="A160" s="96"/>
      <c r="B160" s="96"/>
      <c r="M160" s="112"/>
    </row>
    <row r="161" spans="1:13">
      <c r="A161" s="96"/>
      <c r="B161" s="96"/>
      <c r="M161" s="112"/>
    </row>
    <row r="162" spans="1:13">
      <c r="A162" s="96"/>
      <c r="B162" s="96"/>
      <c r="M162" s="112"/>
    </row>
    <row r="163" spans="1:13">
      <c r="A163" s="96"/>
      <c r="B163" s="96"/>
      <c r="M163" s="112"/>
    </row>
    <row r="164" spans="1:13">
      <c r="A164" s="96"/>
      <c r="B164" s="96"/>
      <c r="M164" s="112"/>
    </row>
    <row r="165" spans="1:13">
      <c r="A165" s="96"/>
      <c r="B165" s="96"/>
      <c r="M165" s="112"/>
    </row>
    <row r="166" spans="1:13">
      <c r="A166" s="96"/>
      <c r="B166" s="96"/>
      <c r="M166" s="112"/>
    </row>
    <row r="167" spans="1:13">
      <c r="A167" s="96"/>
      <c r="B167" s="96"/>
      <c r="M167" s="112"/>
    </row>
    <row r="168" spans="1:13">
      <c r="A168" s="96"/>
      <c r="B168" s="96"/>
      <c r="M168" s="112"/>
    </row>
    <row r="169" spans="1:13">
      <c r="A169" s="96"/>
      <c r="B169" s="96"/>
      <c r="M169" s="112"/>
    </row>
    <row r="170" spans="1:13">
      <c r="A170" s="96"/>
      <c r="B170" s="96"/>
      <c r="M170" s="112"/>
    </row>
    <row r="171" spans="1:13">
      <c r="A171" s="96"/>
      <c r="B171" s="96"/>
      <c r="M171" s="112"/>
    </row>
    <row r="172" spans="1:13">
      <c r="A172" s="96"/>
      <c r="B172" s="96"/>
      <c r="M172" s="112"/>
    </row>
    <row r="173" spans="1:13">
      <c r="A173" s="96"/>
      <c r="B173" s="96"/>
      <c r="M173" s="112"/>
    </row>
    <row r="174" spans="1:13">
      <c r="A174" s="96"/>
      <c r="B174" s="96"/>
      <c r="M174" s="112"/>
    </row>
    <row r="175" spans="1:13">
      <c r="A175" s="96"/>
      <c r="B175" s="96"/>
      <c r="M175" s="112"/>
    </row>
    <row r="176" spans="1:13">
      <c r="A176" s="96"/>
      <c r="B176" s="96"/>
      <c r="M176" s="112"/>
    </row>
    <row r="177" spans="1:13">
      <c r="A177" s="96"/>
      <c r="B177" s="96"/>
      <c r="M177" s="112"/>
    </row>
    <row r="178" spans="1:13">
      <c r="A178" s="96"/>
      <c r="B178" s="96"/>
      <c r="M178" s="112"/>
    </row>
    <row r="179" spans="1:13">
      <c r="A179" s="96"/>
      <c r="B179" s="96"/>
      <c r="M179" s="112"/>
    </row>
    <row r="180" spans="1:13">
      <c r="A180" s="96"/>
      <c r="B180" s="96"/>
      <c r="M180" s="112"/>
    </row>
    <row r="181" spans="1:13">
      <c r="A181" s="96"/>
      <c r="B181" s="96"/>
      <c r="M181" s="112"/>
    </row>
    <row r="182" spans="1:13">
      <c r="A182" s="96"/>
      <c r="B182" s="96"/>
      <c r="M182" s="112"/>
    </row>
    <row r="183" spans="1:13">
      <c r="A183" s="96"/>
      <c r="B183" s="96"/>
      <c r="M183" s="112"/>
    </row>
    <row r="184" spans="1:13">
      <c r="A184" s="96"/>
      <c r="B184" s="96"/>
      <c r="M184" s="112"/>
    </row>
    <row r="185" spans="1:13">
      <c r="A185" s="96"/>
      <c r="B185" s="96"/>
      <c r="M185" s="112"/>
    </row>
    <row r="186" spans="1:13">
      <c r="A186" s="96"/>
      <c r="B186" s="96"/>
      <c r="M186" s="112"/>
    </row>
    <row r="187" spans="1:13">
      <c r="A187" s="96"/>
      <c r="B187" s="96"/>
      <c r="M187" s="112"/>
    </row>
    <row r="188" spans="1:13">
      <c r="A188" s="96"/>
      <c r="B188" s="96"/>
      <c r="M188" s="112"/>
    </row>
    <row r="189" spans="1:13">
      <c r="A189" s="96"/>
      <c r="B189" s="96"/>
      <c r="M189" s="112"/>
    </row>
    <row r="190" spans="1:13">
      <c r="A190" s="96"/>
      <c r="B190" s="96"/>
      <c r="M190" s="112"/>
    </row>
    <row r="191" spans="1:13">
      <c r="A191" s="96"/>
      <c r="B191" s="96"/>
      <c r="M191" s="112"/>
    </row>
    <row r="192" spans="1:13">
      <c r="A192" s="96"/>
      <c r="B192" s="96"/>
      <c r="M192" s="112"/>
    </row>
    <row r="193" spans="1:13">
      <c r="A193" s="96"/>
      <c r="B193" s="96"/>
      <c r="M193" s="112"/>
    </row>
    <row r="194" spans="1:13">
      <c r="A194" s="96"/>
      <c r="B194" s="96"/>
      <c r="M194" s="112"/>
    </row>
    <row r="195" spans="1:13">
      <c r="A195" s="96"/>
      <c r="B195" s="96"/>
      <c r="M195" s="112"/>
    </row>
    <row r="196" spans="1:13">
      <c r="A196" s="96"/>
      <c r="B196" s="96"/>
      <c r="M196" s="112"/>
    </row>
    <row r="197" spans="1:13">
      <c r="A197" s="96"/>
      <c r="B197" s="96"/>
      <c r="M197" s="112"/>
    </row>
    <row r="198" spans="1:13">
      <c r="A198" s="96"/>
      <c r="B198" s="96"/>
      <c r="M198" s="112"/>
    </row>
    <row r="199" spans="1:13">
      <c r="A199" s="96"/>
      <c r="B199" s="96"/>
      <c r="M199" s="112"/>
    </row>
    <row r="200" spans="1:13">
      <c r="A200" s="96"/>
      <c r="B200" s="96"/>
      <c r="M200" s="112"/>
    </row>
    <row r="201" spans="1:13">
      <c r="A201" s="96"/>
      <c r="B201" s="96"/>
      <c r="M201" s="112"/>
    </row>
    <row r="202" spans="1:13">
      <c r="A202" s="96"/>
      <c r="B202" s="96"/>
      <c r="M202" s="112"/>
    </row>
    <row r="203" spans="1:13">
      <c r="A203" s="96"/>
      <c r="B203" s="96"/>
      <c r="M203" s="112"/>
    </row>
    <row r="204" spans="1:13">
      <c r="A204" s="96"/>
      <c r="B204" s="96"/>
      <c r="M204" s="112"/>
    </row>
    <row r="205" spans="1:13">
      <c r="A205" s="96"/>
      <c r="B205" s="96"/>
      <c r="M205" s="112"/>
    </row>
    <row r="206" spans="1:13">
      <c r="A206" s="96"/>
      <c r="B206" s="96"/>
      <c r="M206" s="112"/>
    </row>
    <row r="207" spans="1:13">
      <c r="A207" s="96"/>
      <c r="B207" s="96"/>
      <c r="M207" s="112"/>
    </row>
    <row r="208" spans="1:13">
      <c r="A208" s="96"/>
      <c r="B208" s="96"/>
      <c r="M208" s="112"/>
    </row>
    <row r="209" spans="1:13">
      <c r="A209" s="96"/>
      <c r="B209" s="96"/>
      <c r="M209" s="112"/>
    </row>
    <row r="210" spans="1:13">
      <c r="A210" s="96"/>
      <c r="B210" s="96"/>
      <c r="M210" s="112"/>
    </row>
    <row r="211" spans="1:13">
      <c r="A211" s="96"/>
      <c r="B211" s="96"/>
      <c r="M211" s="112"/>
    </row>
    <row r="212" spans="1:13">
      <c r="A212" s="96"/>
      <c r="B212" s="96"/>
      <c r="M212" s="112"/>
    </row>
    <row r="213" spans="1:13">
      <c r="A213" s="96"/>
      <c r="B213" s="96"/>
      <c r="M213" s="112"/>
    </row>
    <row r="214" spans="1:13">
      <c r="A214" s="96"/>
      <c r="B214" s="96"/>
      <c r="M214" s="112"/>
    </row>
    <row r="215" spans="1:13">
      <c r="A215" s="96"/>
      <c r="B215" s="96"/>
      <c r="M215" s="112"/>
    </row>
    <row r="216" spans="1:13">
      <c r="A216" s="96"/>
      <c r="B216" s="96"/>
      <c r="M216" s="112"/>
    </row>
    <row r="217" spans="1:13">
      <c r="A217" s="96"/>
      <c r="B217" s="96"/>
      <c r="M217" s="112"/>
    </row>
    <row r="218" spans="1:13">
      <c r="A218" s="96"/>
      <c r="B218" s="96"/>
      <c r="M218" s="112"/>
    </row>
    <row r="219" spans="1:13">
      <c r="A219" s="96"/>
      <c r="B219" s="96"/>
      <c r="M219" s="112"/>
    </row>
    <row r="220" spans="1:13">
      <c r="A220" s="96"/>
      <c r="B220" s="96"/>
      <c r="M220" s="112"/>
    </row>
    <row r="221" spans="1:13">
      <c r="A221" s="96"/>
      <c r="B221" s="96"/>
      <c r="M221" s="112"/>
    </row>
    <row r="222" spans="1:13">
      <c r="A222" s="96"/>
      <c r="B222" s="96"/>
      <c r="M222" s="112"/>
    </row>
    <row r="223" spans="1:13">
      <c r="A223" s="96"/>
      <c r="B223" s="96"/>
      <c r="M223" s="112"/>
    </row>
    <row r="224" spans="1:13">
      <c r="A224" s="96"/>
      <c r="B224" s="96"/>
      <c r="M224" s="112"/>
    </row>
    <row r="225" spans="1:13">
      <c r="A225" s="96"/>
      <c r="B225" s="96"/>
      <c r="M225" s="112"/>
    </row>
    <row r="226" spans="1:13">
      <c r="A226" s="96"/>
      <c r="B226" s="96"/>
      <c r="M226" s="112"/>
    </row>
    <row r="227" spans="1:13">
      <c r="A227" s="96"/>
      <c r="B227" s="96"/>
      <c r="M227" s="112"/>
    </row>
    <row r="228" spans="1:13">
      <c r="A228" s="96"/>
      <c r="B228" s="96"/>
      <c r="M228" s="112"/>
    </row>
    <row r="229" spans="1:13">
      <c r="A229" s="96"/>
      <c r="B229" s="96"/>
      <c r="M229" s="112"/>
    </row>
    <row r="230" spans="1:13">
      <c r="A230" s="96"/>
      <c r="B230" s="96"/>
      <c r="M230" s="112"/>
    </row>
    <row r="231" spans="1:13">
      <c r="A231" s="96"/>
      <c r="B231" s="96"/>
      <c r="M231" s="112"/>
    </row>
    <row r="232" spans="1:13">
      <c r="A232" s="96"/>
      <c r="B232" s="96"/>
      <c r="M232" s="112"/>
    </row>
    <row r="233" spans="1:13">
      <c r="A233" s="96"/>
      <c r="B233" s="96"/>
      <c r="M233" s="112"/>
    </row>
    <row r="234" spans="1:13">
      <c r="A234" s="96"/>
      <c r="B234" s="96"/>
      <c r="M234" s="112"/>
    </row>
    <row r="235" spans="1:13">
      <c r="A235" s="96"/>
      <c r="B235" s="96"/>
      <c r="M235" s="112"/>
    </row>
    <row r="236" spans="1:13">
      <c r="A236" s="96"/>
      <c r="B236" s="96"/>
      <c r="M236" s="112"/>
    </row>
    <row r="237" spans="1:13">
      <c r="A237" s="96"/>
      <c r="B237" s="96"/>
      <c r="M237" s="112"/>
    </row>
    <row r="238" spans="1:13">
      <c r="A238" s="96"/>
      <c r="B238" s="96"/>
      <c r="M238" s="112"/>
    </row>
    <row r="239" spans="1:13">
      <c r="A239" s="96"/>
      <c r="B239" s="96"/>
      <c r="M239" s="112"/>
    </row>
    <row r="240" spans="1:13">
      <c r="A240" s="96"/>
      <c r="B240" s="96"/>
      <c r="M240" s="112"/>
    </row>
    <row r="241" spans="1:13">
      <c r="A241" s="96"/>
      <c r="B241" s="96"/>
      <c r="M241" s="112"/>
    </row>
    <row r="242" spans="1:13">
      <c r="A242" s="96"/>
      <c r="B242" s="96"/>
      <c r="M242" s="112"/>
    </row>
    <row r="243" spans="1:13">
      <c r="A243" s="96"/>
      <c r="B243" s="96"/>
      <c r="M243" s="112"/>
    </row>
    <row r="244" spans="1:13">
      <c r="A244" s="96"/>
      <c r="B244" s="96"/>
      <c r="M244" s="112"/>
    </row>
    <row r="245" spans="1:13">
      <c r="A245" s="96"/>
      <c r="B245" s="96"/>
      <c r="M245" s="112"/>
    </row>
    <row r="246" spans="1:13">
      <c r="A246" s="96"/>
      <c r="B246" s="96"/>
      <c r="M246" s="112"/>
    </row>
    <row r="247" spans="1:13">
      <c r="A247" s="96"/>
      <c r="B247" s="96"/>
      <c r="M247" s="112"/>
    </row>
    <row r="248" spans="1:13">
      <c r="A248" s="96"/>
      <c r="B248" s="96"/>
      <c r="M248" s="112"/>
    </row>
    <row r="249" spans="1:13">
      <c r="A249" s="96"/>
      <c r="B249" s="96"/>
      <c r="M249" s="112"/>
    </row>
    <row r="250" spans="1:13">
      <c r="A250" s="96"/>
      <c r="B250" s="96"/>
      <c r="M250" s="112"/>
    </row>
    <row r="251" spans="1:13">
      <c r="A251" s="96"/>
      <c r="B251" s="96"/>
      <c r="M251" s="112"/>
    </row>
    <row r="252" spans="1:13">
      <c r="A252" s="96"/>
      <c r="B252" s="96"/>
      <c r="M252" s="112"/>
    </row>
    <row r="253" spans="1:13">
      <c r="A253" s="96"/>
      <c r="B253" s="96"/>
      <c r="M253" s="112"/>
    </row>
    <row r="254" spans="1:13">
      <c r="A254" s="96"/>
      <c r="B254" s="96"/>
      <c r="M254" s="112"/>
    </row>
    <row r="255" spans="1:13">
      <c r="A255" s="96"/>
      <c r="B255" s="96"/>
      <c r="M255" s="112"/>
    </row>
    <row r="256" spans="1:13">
      <c r="A256" s="96"/>
      <c r="B256" s="96"/>
      <c r="M256" s="112"/>
    </row>
    <row r="257" spans="1:13">
      <c r="A257" s="96"/>
      <c r="B257" s="96"/>
      <c r="M257" s="112"/>
    </row>
    <row r="258" spans="1:13">
      <c r="A258" s="96"/>
      <c r="B258" s="96"/>
      <c r="M258" s="112"/>
    </row>
    <row r="259" spans="1:13">
      <c r="A259" s="96"/>
      <c r="B259" s="96"/>
      <c r="M259" s="112"/>
    </row>
    <row r="260" spans="1:13">
      <c r="A260" s="96"/>
      <c r="B260" s="96"/>
      <c r="M260" s="112"/>
    </row>
    <row r="261" spans="1:13">
      <c r="A261" s="96"/>
      <c r="B261" s="96"/>
      <c r="M261" s="112"/>
    </row>
    <row r="262" spans="1:13">
      <c r="A262" s="96"/>
      <c r="B262" s="96"/>
      <c r="M262" s="112"/>
    </row>
    <row r="263" spans="1:13">
      <c r="A263" s="96"/>
      <c r="B263" s="96"/>
      <c r="M263" s="112"/>
    </row>
    <row r="264" spans="1:13">
      <c r="A264" s="96"/>
      <c r="B264" s="96"/>
      <c r="M264" s="112"/>
    </row>
    <row r="265" spans="1:13">
      <c r="A265" s="96"/>
      <c r="B265" s="96"/>
      <c r="M265" s="112"/>
    </row>
    <row r="266" spans="1:13">
      <c r="A266" s="96"/>
      <c r="B266" s="96"/>
      <c r="M266" s="112"/>
    </row>
    <row r="267" spans="1:13">
      <c r="A267" s="96"/>
      <c r="B267" s="96"/>
      <c r="M267" s="112"/>
    </row>
    <row r="268" spans="1:13">
      <c r="A268" s="96"/>
      <c r="B268" s="96"/>
      <c r="M268" s="112"/>
    </row>
    <row r="269" spans="1:13">
      <c r="A269" s="96"/>
      <c r="B269" s="96"/>
      <c r="M269" s="112"/>
    </row>
    <row r="270" spans="1:13">
      <c r="A270" s="96"/>
      <c r="B270" s="96"/>
      <c r="M270" s="112"/>
    </row>
    <row r="271" spans="1:13">
      <c r="A271" s="96"/>
      <c r="B271" s="96"/>
      <c r="M271" s="112"/>
    </row>
    <row r="272" spans="1:13">
      <c r="A272" s="96"/>
      <c r="B272" s="96"/>
      <c r="M272" s="112"/>
    </row>
    <row r="273" spans="1:13">
      <c r="A273" s="96"/>
      <c r="B273" s="96"/>
      <c r="M273" s="112"/>
    </row>
    <row r="274" spans="1:13">
      <c r="A274" s="96"/>
      <c r="B274" s="96"/>
      <c r="M274" s="112"/>
    </row>
    <row r="275" spans="1:13">
      <c r="A275" s="96"/>
      <c r="B275" s="96"/>
      <c r="M275" s="112"/>
    </row>
    <row r="276" spans="1:13">
      <c r="A276" s="96"/>
      <c r="B276" s="96"/>
      <c r="M276" s="112"/>
    </row>
    <row r="277" spans="1:13">
      <c r="A277" s="96"/>
      <c r="B277" s="96"/>
      <c r="M277" s="112"/>
    </row>
    <row r="278" spans="1:13">
      <c r="A278" s="96"/>
      <c r="B278" s="96"/>
      <c r="M278" s="112"/>
    </row>
    <row r="279" spans="1:13">
      <c r="A279" s="96"/>
      <c r="B279" s="96"/>
      <c r="M279" s="112"/>
    </row>
    <row r="280" spans="1:13">
      <c r="A280" s="96"/>
      <c r="B280" s="96"/>
      <c r="M280" s="112"/>
    </row>
    <row r="281" spans="1:13">
      <c r="A281" s="96"/>
      <c r="B281" s="96"/>
      <c r="M281" s="112"/>
    </row>
    <row r="282" spans="1:13">
      <c r="A282" s="96"/>
      <c r="B282" s="96"/>
      <c r="M282" s="112"/>
    </row>
    <row r="283" spans="1:13">
      <c r="A283" s="96"/>
      <c r="B283" s="96"/>
      <c r="M283" s="112"/>
    </row>
    <row r="284" spans="1:13">
      <c r="A284" s="96"/>
      <c r="B284" s="96"/>
      <c r="M284" s="112"/>
    </row>
    <row r="285" spans="1:13">
      <c r="A285" s="96"/>
      <c r="B285" s="96"/>
      <c r="M285" s="112"/>
    </row>
    <row r="286" spans="1:13">
      <c r="A286" s="96"/>
      <c r="B286" s="96"/>
      <c r="M286" s="112"/>
    </row>
    <row r="287" spans="1:13">
      <c r="A287" s="96"/>
      <c r="B287" s="96"/>
      <c r="M287" s="112"/>
    </row>
    <row r="288" spans="1:13">
      <c r="A288" s="96"/>
      <c r="B288" s="96"/>
      <c r="M288" s="112"/>
    </row>
    <row r="289" spans="1:13">
      <c r="A289" s="96"/>
      <c r="B289" s="96"/>
      <c r="M289" s="112"/>
    </row>
    <row r="290" spans="1:13">
      <c r="A290" s="96"/>
      <c r="B290" s="96"/>
      <c r="M290" s="112"/>
    </row>
    <row r="291" spans="1:13">
      <c r="A291" s="96"/>
      <c r="B291" s="96"/>
      <c r="M291" s="112"/>
    </row>
    <row r="292" spans="1:13">
      <c r="A292" s="96"/>
      <c r="B292" s="96"/>
      <c r="M292" s="112"/>
    </row>
    <row r="293" spans="1:13">
      <c r="A293" s="96"/>
      <c r="B293" s="96"/>
      <c r="M293" s="112"/>
    </row>
    <row r="294" spans="1:13">
      <c r="A294" s="96"/>
      <c r="B294" s="96"/>
      <c r="M294" s="112"/>
    </row>
    <row r="295" spans="1:13">
      <c r="A295" s="96"/>
      <c r="B295" s="96"/>
      <c r="M295" s="112"/>
    </row>
    <row r="296" spans="1:13">
      <c r="A296" s="96"/>
      <c r="B296" s="96"/>
      <c r="M296" s="112"/>
    </row>
    <row r="297" spans="1:13">
      <c r="A297" s="96"/>
      <c r="B297" s="96"/>
      <c r="M297" s="112"/>
    </row>
    <row r="298" spans="1:13">
      <c r="A298" s="96"/>
      <c r="B298" s="96"/>
      <c r="M298" s="112"/>
    </row>
    <row r="299" spans="1:13">
      <c r="A299" s="96"/>
      <c r="B299" s="96"/>
      <c r="M299" s="112"/>
    </row>
    <row r="300" spans="1:13">
      <c r="A300" s="96"/>
      <c r="B300" s="96"/>
      <c r="M300" s="112"/>
    </row>
    <row r="301" spans="1:13">
      <c r="A301" s="96"/>
      <c r="B301" s="96"/>
      <c r="M301" s="112"/>
    </row>
    <row r="302" spans="1:13">
      <c r="A302" s="96"/>
      <c r="B302" s="96"/>
      <c r="M302" s="112"/>
    </row>
    <row r="303" spans="1:13">
      <c r="A303" s="96"/>
      <c r="B303" s="96"/>
      <c r="M303" s="112"/>
    </row>
    <row r="304" spans="1:13">
      <c r="A304" s="96"/>
      <c r="B304" s="96"/>
      <c r="M304" s="112"/>
    </row>
    <row r="305" spans="1:13">
      <c r="A305" s="96"/>
      <c r="B305" s="96"/>
      <c r="M305" s="112"/>
    </row>
    <row r="306" spans="1:13">
      <c r="A306" s="96"/>
      <c r="B306" s="96"/>
      <c r="M306" s="112"/>
    </row>
    <row r="307" spans="1:13">
      <c r="A307" s="96"/>
      <c r="B307" s="96"/>
      <c r="M307" s="112"/>
    </row>
    <row r="308" spans="1:13">
      <c r="A308" s="96"/>
      <c r="B308" s="96"/>
      <c r="M308" s="112"/>
    </row>
    <row r="309" spans="1:13">
      <c r="A309" s="96"/>
      <c r="B309" s="96"/>
      <c r="M309" s="112"/>
    </row>
    <row r="310" spans="1:13">
      <c r="A310" s="96"/>
      <c r="B310" s="96"/>
      <c r="M310" s="112"/>
    </row>
    <row r="311" spans="1:13">
      <c r="A311" s="96"/>
      <c r="B311" s="96"/>
      <c r="M311" s="112"/>
    </row>
    <row r="312" spans="1:13">
      <c r="A312" s="96"/>
      <c r="B312" s="96"/>
      <c r="M312" s="112"/>
    </row>
    <row r="313" spans="1:13">
      <c r="A313" s="96"/>
      <c r="B313" s="96"/>
      <c r="M313" s="112"/>
    </row>
    <row r="314" spans="1:13">
      <c r="A314" s="96"/>
      <c r="B314" s="96"/>
      <c r="M314" s="112"/>
    </row>
    <row r="315" spans="1:13">
      <c r="A315" s="96"/>
      <c r="B315" s="96"/>
      <c r="M315" s="112"/>
    </row>
    <row r="316" spans="1:13">
      <c r="A316" s="96"/>
      <c r="B316" s="96"/>
      <c r="M316" s="112"/>
    </row>
    <row r="317" spans="1:13">
      <c r="A317" s="96"/>
      <c r="B317" s="96"/>
      <c r="M317" s="112"/>
    </row>
    <row r="318" spans="1:13">
      <c r="A318" s="96"/>
      <c r="B318" s="96"/>
      <c r="M318" s="112"/>
    </row>
    <row r="319" spans="1:13">
      <c r="A319" s="96"/>
      <c r="B319" s="96"/>
      <c r="M319" s="112"/>
    </row>
    <row r="320" spans="1:13">
      <c r="A320" s="96"/>
      <c r="B320" s="96"/>
      <c r="M320" s="112"/>
    </row>
    <row r="321" spans="1:13">
      <c r="A321" s="96"/>
      <c r="B321" s="96"/>
      <c r="M321" s="112"/>
    </row>
    <row r="322" spans="1:13">
      <c r="A322" s="96"/>
      <c r="B322" s="96"/>
      <c r="M322" s="112"/>
    </row>
    <row r="323" spans="1:13">
      <c r="A323" s="96"/>
      <c r="B323" s="96"/>
      <c r="M323" s="112"/>
    </row>
    <row r="324" spans="1:13">
      <c r="A324" s="96"/>
      <c r="B324" s="96"/>
      <c r="M324" s="112"/>
    </row>
    <row r="325" spans="1:13">
      <c r="A325" s="96"/>
      <c r="B325" s="96"/>
      <c r="M325" s="112"/>
    </row>
    <row r="326" spans="1:13">
      <c r="A326" s="96"/>
      <c r="B326" s="96"/>
      <c r="M326" s="112"/>
    </row>
    <row r="327" spans="1:13">
      <c r="A327" s="96"/>
      <c r="B327" s="96"/>
      <c r="M327" s="112"/>
    </row>
    <row r="328" spans="1:13">
      <c r="A328" s="96"/>
      <c r="B328" s="96"/>
      <c r="M328" s="112"/>
    </row>
    <row r="329" spans="1:13">
      <c r="A329" s="96"/>
      <c r="B329" s="96"/>
      <c r="M329" s="112"/>
    </row>
    <row r="330" spans="1:13">
      <c r="A330" s="96"/>
      <c r="B330" s="96"/>
      <c r="M330" s="112"/>
    </row>
    <row r="331" spans="1:13">
      <c r="A331" s="96"/>
      <c r="B331" s="96"/>
      <c r="M331" s="112"/>
    </row>
    <row r="332" spans="1:13">
      <c r="A332" s="96"/>
      <c r="B332" s="96"/>
      <c r="M332" s="112"/>
    </row>
    <row r="333" spans="1:13">
      <c r="A333" s="96"/>
      <c r="B333" s="96"/>
      <c r="M333" s="112"/>
    </row>
    <row r="334" spans="1:13">
      <c r="A334" s="96"/>
      <c r="B334" s="96"/>
      <c r="M334" s="112"/>
    </row>
    <row r="335" spans="1:13">
      <c r="A335" s="96"/>
      <c r="B335" s="96"/>
      <c r="M335" s="112"/>
    </row>
    <row r="336" spans="1:13">
      <c r="A336" s="96"/>
      <c r="B336" s="96"/>
      <c r="M336" s="112"/>
    </row>
    <row r="337" spans="1:13">
      <c r="A337" s="96"/>
      <c r="B337" s="96"/>
      <c r="M337" s="112"/>
    </row>
    <row r="338" spans="1:13">
      <c r="A338" s="96"/>
      <c r="B338" s="96"/>
      <c r="M338" s="112"/>
    </row>
    <row r="339" spans="1:13">
      <c r="A339" s="96"/>
      <c r="B339" s="96"/>
      <c r="M339" s="112"/>
    </row>
    <row r="340" spans="1:13">
      <c r="A340" s="96"/>
      <c r="B340" s="96"/>
      <c r="M340" s="112"/>
    </row>
    <row r="341" spans="1:13">
      <c r="A341" s="96"/>
      <c r="B341" s="96"/>
      <c r="M341" s="112"/>
    </row>
    <row r="342" spans="1:13">
      <c r="A342" s="96"/>
      <c r="B342" s="96"/>
      <c r="M342" s="112"/>
    </row>
    <row r="343" spans="1:13">
      <c r="A343" s="96"/>
      <c r="B343" s="96"/>
      <c r="M343" s="112"/>
    </row>
    <row r="344" spans="1:13">
      <c r="A344" s="96"/>
      <c r="B344" s="96"/>
      <c r="M344" s="112"/>
    </row>
    <row r="345" spans="1:13">
      <c r="A345" s="96"/>
      <c r="B345" s="96"/>
      <c r="M345" s="112"/>
    </row>
    <row r="346" spans="1:13">
      <c r="A346" s="96"/>
      <c r="B346" s="96"/>
      <c r="M346" s="112"/>
    </row>
    <row r="347" spans="1:13">
      <c r="A347" s="96"/>
      <c r="B347" s="96"/>
      <c r="M347" s="112"/>
    </row>
    <row r="348" spans="1:13">
      <c r="A348" s="96"/>
      <c r="B348" s="96"/>
      <c r="M348" s="112"/>
    </row>
    <row r="349" spans="1:13">
      <c r="A349" s="96"/>
      <c r="B349" s="96"/>
      <c r="M349" s="112"/>
    </row>
    <row r="350" spans="1:13">
      <c r="A350" s="96"/>
      <c r="B350" s="96"/>
      <c r="M350" s="112"/>
    </row>
    <row r="351" spans="1:13">
      <c r="A351" s="96"/>
      <c r="B351" s="96"/>
      <c r="M351" s="112"/>
    </row>
    <row r="352" spans="1:13">
      <c r="A352" s="96"/>
      <c r="B352" s="96"/>
      <c r="M352" s="112"/>
    </row>
    <row r="353" spans="1:13">
      <c r="A353" s="96"/>
      <c r="B353" s="96"/>
      <c r="M353" s="112"/>
    </row>
    <row r="354" spans="1:13">
      <c r="A354" s="96"/>
      <c r="B354" s="96"/>
      <c r="M354" s="112"/>
    </row>
    <row r="355" spans="1:13">
      <c r="A355" s="96"/>
      <c r="B355" s="96"/>
      <c r="M355" s="112"/>
    </row>
    <row r="356" spans="1:13">
      <c r="A356" s="96"/>
      <c r="B356" s="96"/>
      <c r="M356" s="112"/>
    </row>
    <row r="357" spans="1:13">
      <c r="A357" s="96"/>
      <c r="B357" s="96"/>
      <c r="M357" s="112"/>
    </row>
    <row r="358" spans="1:13">
      <c r="A358" s="96"/>
      <c r="B358" s="96"/>
      <c r="M358" s="112"/>
    </row>
    <row r="359" spans="1:13">
      <c r="A359" s="96"/>
      <c r="B359" s="96"/>
      <c r="M359" s="112"/>
    </row>
    <row r="360" spans="1:13">
      <c r="A360" s="96"/>
      <c r="B360" s="96"/>
      <c r="M360" s="112"/>
    </row>
    <row r="361" spans="1:13">
      <c r="A361" s="96"/>
      <c r="B361" s="96"/>
      <c r="M361" s="112"/>
    </row>
    <row r="362" spans="1:13">
      <c r="A362" s="96"/>
      <c r="B362" s="96"/>
      <c r="M362" s="112"/>
    </row>
    <row r="363" spans="1:13">
      <c r="A363" s="96"/>
      <c r="B363" s="96"/>
      <c r="M363" s="112"/>
    </row>
    <row r="364" spans="1:13">
      <c r="A364" s="96"/>
      <c r="B364" s="96"/>
      <c r="M364" s="112"/>
    </row>
    <row r="365" spans="1:13">
      <c r="A365" s="96"/>
      <c r="B365" s="96"/>
      <c r="M365" s="112"/>
    </row>
    <row r="366" spans="1:13">
      <c r="A366" s="96"/>
      <c r="B366" s="96"/>
      <c r="M366" s="112"/>
    </row>
    <row r="367" spans="1:13">
      <c r="A367" s="96"/>
      <c r="B367" s="96"/>
      <c r="M367" s="112"/>
    </row>
    <row r="368" spans="1:13">
      <c r="A368" s="96"/>
      <c r="B368" s="96"/>
      <c r="M368" s="112"/>
    </row>
    <row r="369" spans="1:13">
      <c r="A369" s="96"/>
      <c r="B369" s="96"/>
      <c r="M369" s="112"/>
    </row>
    <row r="370" spans="1:13">
      <c r="A370" s="96"/>
      <c r="B370" s="96"/>
      <c r="M370" s="112"/>
    </row>
    <row r="371" spans="1:13">
      <c r="A371" s="96"/>
      <c r="B371" s="96"/>
      <c r="M371" s="112"/>
    </row>
    <row r="372" spans="1:13">
      <c r="A372" s="96"/>
      <c r="B372" s="96"/>
      <c r="M372" s="112"/>
    </row>
    <row r="373" spans="1:13">
      <c r="A373" s="96"/>
      <c r="B373" s="96"/>
      <c r="M373" s="112"/>
    </row>
    <row r="374" spans="1:13">
      <c r="A374" s="96"/>
      <c r="B374" s="96"/>
      <c r="M374" s="112"/>
    </row>
    <row r="375" spans="1:13">
      <c r="A375" s="96"/>
      <c r="B375" s="96"/>
      <c r="M375" s="112"/>
    </row>
    <row r="376" spans="1:13">
      <c r="A376" s="96"/>
      <c r="B376" s="96"/>
      <c r="M376" s="112"/>
    </row>
    <row r="377" spans="1:13">
      <c r="A377" s="96"/>
      <c r="B377" s="96"/>
      <c r="M377" s="112"/>
    </row>
    <row r="378" spans="1:13">
      <c r="A378" s="96"/>
      <c r="B378" s="96"/>
      <c r="M378" s="112"/>
    </row>
    <row r="379" spans="1:13">
      <c r="A379" s="96"/>
      <c r="B379" s="96"/>
      <c r="M379" s="112"/>
    </row>
    <row r="380" spans="1:13">
      <c r="A380" s="96"/>
      <c r="B380" s="96"/>
      <c r="M380" s="112"/>
    </row>
    <row r="381" spans="1:13">
      <c r="A381" s="96"/>
      <c r="B381" s="96"/>
      <c r="M381" s="112"/>
    </row>
    <row r="382" spans="1:13">
      <c r="A382" s="96"/>
      <c r="B382" s="96"/>
      <c r="M382" s="112"/>
    </row>
    <row r="383" spans="1:13">
      <c r="A383" s="96"/>
      <c r="B383" s="96"/>
      <c r="M383" s="112"/>
    </row>
    <row r="384" spans="1:13">
      <c r="A384" s="96"/>
      <c r="B384" s="96"/>
      <c r="M384" s="112"/>
    </row>
    <row r="385" spans="1:13">
      <c r="A385" s="96"/>
      <c r="B385" s="96"/>
      <c r="M385" s="112"/>
    </row>
    <row r="386" spans="1:13">
      <c r="A386" s="96"/>
      <c r="B386" s="96"/>
      <c r="M386" s="112"/>
    </row>
    <row r="387" spans="1:13">
      <c r="A387" s="96"/>
      <c r="B387" s="96"/>
      <c r="M387" s="112"/>
    </row>
    <row r="388" spans="1:13">
      <c r="A388" s="96"/>
      <c r="B388" s="96"/>
      <c r="M388" s="112"/>
    </row>
    <row r="389" spans="1:13">
      <c r="A389" s="96"/>
      <c r="B389" s="96"/>
      <c r="M389" s="112"/>
    </row>
    <row r="390" spans="1:13">
      <c r="A390" s="96"/>
      <c r="B390" s="96"/>
      <c r="M390" s="112"/>
    </row>
    <row r="391" spans="1:13">
      <c r="A391" s="96"/>
      <c r="B391" s="96"/>
      <c r="M391" s="112"/>
    </row>
    <row r="392" spans="1:13">
      <c r="A392" s="96"/>
      <c r="B392" s="96"/>
      <c r="M392" s="112"/>
    </row>
    <row r="393" spans="1:13">
      <c r="A393" s="96"/>
      <c r="B393" s="96"/>
      <c r="M393" s="112"/>
    </row>
    <row r="394" spans="1:13">
      <c r="A394" s="96"/>
      <c r="B394" s="96"/>
      <c r="M394" s="112"/>
    </row>
    <row r="395" spans="1:13">
      <c r="A395" s="96"/>
      <c r="B395" s="96"/>
      <c r="M395" s="112"/>
    </row>
    <row r="396" spans="1:13">
      <c r="A396" s="96"/>
      <c r="B396" s="96"/>
      <c r="M396" s="112"/>
    </row>
    <row r="397" spans="1:13">
      <c r="A397" s="96"/>
      <c r="B397" s="96"/>
      <c r="M397" s="112"/>
    </row>
    <row r="398" spans="1:13">
      <c r="A398" s="96"/>
      <c r="B398" s="96"/>
      <c r="M398" s="112"/>
    </row>
    <row r="399" spans="1:13">
      <c r="A399" s="96"/>
      <c r="B399" s="96"/>
      <c r="M399" s="112"/>
    </row>
    <row r="400" spans="1:13">
      <c r="A400" s="96"/>
      <c r="B400" s="96"/>
      <c r="M400" s="112"/>
    </row>
    <row r="401" spans="1:13">
      <c r="A401" s="96"/>
      <c r="B401" s="96"/>
      <c r="M401" s="112"/>
    </row>
    <row r="402" spans="1:13">
      <c r="A402" s="96"/>
      <c r="B402" s="96"/>
      <c r="M402" s="112"/>
    </row>
    <row r="403" spans="1:13">
      <c r="A403" s="96"/>
      <c r="B403" s="96"/>
      <c r="M403" s="112"/>
    </row>
    <row r="404" spans="1:13">
      <c r="A404" s="96"/>
      <c r="B404" s="96"/>
      <c r="M404" s="112"/>
    </row>
    <row r="405" spans="1:13">
      <c r="A405" s="96"/>
      <c r="B405" s="96"/>
      <c r="M405" s="112"/>
    </row>
    <row r="406" spans="1:13">
      <c r="A406" s="96"/>
      <c r="B406" s="96"/>
      <c r="M406" s="112"/>
    </row>
    <row r="407" spans="1:13">
      <c r="A407" s="96"/>
      <c r="B407" s="96"/>
      <c r="M407" s="112"/>
    </row>
    <row r="408" spans="1:13">
      <c r="A408" s="96"/>
      <c r="B408" s="96"/>
      <c r="M408" s="112"/>
    </row>
    <row r="409" spans="1:13">
      <c r="A409" s="96"/>
      <c r="B409" s="96"/>
      <c r="M409" s="112"/>
    </row>
    <row r="410" spans="1:13">
      <c r="A410" s="96"/>
      <c r="B410" s="96"/>
      <c r="M410" s="112"/>
    </row>
    <row r="411" spans="1:13">
      <c r="A411" s="96"/>
      <c r="B411" s="96"/>
      <c r="M411" s="112"/>
    </row>
    <row r="412" spans="1:13">
      <c r="A412" s="96"/>
      <c r="B412" s="96"/>
      <c r="M412" s="112"/>
    </row>
    <row r="413" spans="1:13">
      <c r="A413" s="96"/>
      <c r="B413" s="96"/>
      <c r="M413" s="112"/>
    </row>
    <row r="414" spans="1:13">
      <c r="A414" s="96"/>
      <c r="B414" s="96"/>
      <c r="M414" s="112"/>
    </row>
    <row r="415" spans="1:13">
      <c r="A415" s="96"/>
      <c r="B415" s="96"/>
      <c r="M415" s="112"/>
    </row>
    <row r="416" spans="1:13">
      <c r="A416" s="96"/>
      <c r="B416" s="96"/>
      <c r="M416" s="112"/>
    </row>
    <row r="417" spans="1:13">
      <c r="A417" s="96"/>
      <c r="B417" s="96"/>
      <c r="M417" s="112"/>
    </row>
    <row r="418" spans="1:13">
      <c r="A418" s="96"/>
      <c r="B418" s="96"/>
      <c r="M418" s="112"/>
    </row>
    <row r="419" spans="1:13">
      <c r="A419" s="96"/>
      <c r="B419" s="96"/>
      <c r="M419" s="112"/>
    </row>
    <row r="420" spans="1:13">
      <c r="A420" s="96"/>
      <c r="B420" s="96"/>
      <c r="M420" s="112"/>
    </row>
    <row r="421" spans="1:13">
      <c r="A421" s="96"/>
      <c r="B421" s="96"/>
      <c r="M421" s="112"/>
    </row>
    <row r="422" spans="1:13">
      <c r="A422" s="96"/>
      <c r="B422" s="96"/>
      <c r="M422" s="112"/>
    </row>
    <row r="423" spans="1:13">
      <c r="A423" s="96"/>
      <c r="B423" s="96"/>
      <c r="M423" s="112"/>
    </row>
    <row r="424" spans="1:13">
      <c r="A424" s="96"/>
      <c r="B424" s="96"/>
      <c r="M424" s="112"/>
    </row>
    <row r="425" spans="1:13">
      <c r="A425" s="96"/>
      <c r="B425" s="96"/>
      <c r="M425" s="112"/>
    </row>
    <row r="426" spans="1:13">
      <c r="A426" s="96"/>
      <c r="B426" s="96"/>
      <c r="M426" s="112"/>
    </row>
    <row r="427" spans="1:13">
      <c r="A427" s="96"/>
      <c r="B427" s="96"/>
      <c r="M427" s="112"/>
    </row>
    <row r="428" spans="1:13">
      <c r="A428" s="96"/>
      <c r="B428" s="96"/>
      <c r="M428" s="112"/>
    </row>
    <row r="429" spans="1:13">
      <c r="A429" s="96"/>
      <c r="B429" s="96"/>
      <c r="M429" s="112"/>
    </row>
    <row r="430" spans="1:13">
      <c r="A430" s="96"/>
      <c r="B430" s="96"/>
      <c r="M430" s="112"/>
    </row>
    <row r="431" spans="1:13">
      <c r="A431" s="96"/>
      <c r="B431" s="96"/>
      <c r="M431" s="112"/>
    </row>
    <row r="432" spans="1:13">
      <c r="A432" s="96"/>
      <c r="B432" s="96"/>
      <c r="M432" s="112"/>
    </row>
    <row r="433" spans="1:13">
      <c r="A433" s="96"/>
      <c r="B433" s="96"/>
      <c r="M433" s="112"/>
    </row>
    <row r="434" spans="1:13">
      <c r="A434" s="96"/>
      <c r="B434" s="96"/>
      <c r="M434" s="112"/>
    </row>
    <row r="435" spans="1:13">
      <c r="A435" s="96"/>
      <c r="B435" s="96"/>
      <c r="M435" s="112"/>
    </row>
    <row r="436" spans="1:13">
      <c r="A436" s="96"/>
      <c r="B436" s="96"/>
      <c r="M436" s="112"/>
    </row>
    <row r="437" spans="1:13">
      <c r="A437" s="96"/>
      <c r="B437" s="96"/>
      <c r="M437" s="112"/>
    </row>
    <row r="438" spans="1:13">
      <c r="A438" s="96"/>
      <c r="B438" s="96"/>
      <c r="M438" s="112"/>
    </row>
    <row r="439" spans="1:13">
      <c r="A439" s="96"/>
      <c r="B439" s="96"/>
      <c r="M439" s="112"/>
    </row>
    <row r="440" spans="1:13">
      <c r="A440" s="96"/>
      <c r="B440" s="96"/>
      <c r="M440" s="112"/>
    </row>
    <row r="441" spans="1:13">
      <c r="A441" s="96"/>
      <c r="B441" s="96"/>
      <c r="M441" s="112"/>
    </row>
    <row r="442" spans="1:13">
      <c r="A442" s="96"/>
      <c r="B442" s="96"/>
      <c r="M442" s="112"/>
    </row>
    <row r="443" spans="1:13">
      <c r="A443" s="96"/>
      <c r="B443" s="96"/>
      <c r="M443" s="112"/>
    </row>
    <row r="444" spans="1:13">
      <c r="A444" s="96"/>
      <c r="B444" s="96"/>
      <c r="M444" s="112"/>
    </row>
    <row r="445" spans="1:13">
      <c r="A445" s="96"/>
      <c r="B445" s="96"/>
      <c r="M445" s="112"/>
    </row>
    <row r="446" spans="1:13">
      <c r="A446" s="96"/>
      <c r="B446" s="96"/>
      <c r="M446" s="112"/>
    </row>
    <row r="447" spans="1:13">
      <c r="A447" s="96"/>
      <c r="B447" s="96"/>
      <c r="M447" s="112"/>
    </row>
    <row r="448" spans="1:13">
      <c r="A448" s="96"/>
      <c r="B448" s="96"/>
      <c r="M448" s="112"/>
    </row>
    <row r="449" spans="1:13">
      <c r="A449" s="96"/>
      <c r="B449" s="96"/>
      <c r="M449" s="112"/>
    </row>
    <row r="450" spans="1:13">
      <c r="A450" s="96"/>
      <c r="B450" s="96"/>
      <c r="M450" s="112"/>
    </row>
    <row r="451" spans="1:13">
      <c r="A451" s="96"/>
      <c r="B451" s="96"/>
      <c r="M451" s="112"/>
    </row>
    <row r="452" spans="1:13">
      <c r="A452" s="96"/>
      <c r="B452" s="96"/>
      <c r="M452" s="112"/>
    </row>
    <row r="453" spans="1:13">
      <c r="A453" s="96"/>
      <c r="B453" s="96"/>
      <c r="M453" s="112"/>
    </row>
    <row r="454" spans="1:13">
      <c r="A454" s="96"/>
      <c r="B454" s="96"/>
      <c r="M454" s="112"/>
    </row>
    <row r="455" spans="1:13">
      <c r="A455" s="96"/>
      <c r="B455" s="96"/>
      <c r="M455" s="112"/>
    </row>
    <row r="456" spans="1:13">
      <c r="A456" s="96"/>
      <c r="B456" s="96"/>
      <c r="M456" s="112"/>
    </row>
    <row r="457" spans="1:13">
      <c r="A457" s="96"/>
      <c r="B457" s="96"/>
      <c r="M457" s="112"/>
    </row>
    <row r="458" spans="1:13">
      <c r="A458" s="96"/>
      <c r="B458" s="96"/>
      <c r="M458" s="112"/>
    </row>
    <row r="459" spans="1:13">
      <c r="A459" s="96"/>
      <c r="B459" s="96"/>
      <c r="M459" s="112"/>
    </row>
    <row r="460" spans="1:13">
      <c r="A460" s="96"/>
      <c r="B460" s="96"/>
      <c r="M460" s="112"/>
    </row>
    <row r="461" spans="1:13">
      <c r="A461" s="96"/>
      <c r="B461" s="96"/>
      <c r="M461" s="112"/>
    </row>
    <row r="462" spans="1:13">
      <c r="A462" s="96"/>
      <c r="B462" s="96"/>
      <c r="M462" s="112"/>
    </row>
    <row r="463" spans="1:13">
      <c r="A463" s="96"/>
      <c r="B463" s="96"/>
      <c r="M463" s="112"/>
    </row>
    <row r="464" spans="1:13">
      <c r="A464" s="96"/>
      <c r="B464" s="96"/>
      <c r="M464" s="112"/>
    </row>
    <row r="465" spans="1:13">
      <c r="A465" s="96"/>
      <c r="B465" s="96"/>
      <c r="M465" s="112"/>
    </row>
    <row r="466" spans="1:13">
      <c r="A466" s="96"/>
      <c r="B466" s="96"/>
      <c r="M466" s="112"/>
    </row>
    <row r="467" spans="1:13">
      <c r="A467" s="96"/>
      <c r="B467" s="96"/>
      <c r="M467" s="112"/>
    </row>
    <row r="468" spans="1:13">
      <c r="A468" s="96"/>
      <c r="B468" s="96"/>
      <c r="M468" s="112"/>
    </row>
    <row r="469" spans="1:13">
      <c r="A469" s="96"/>
      <c r="B469" s="96"/>
      <c r="M469" s="112"/>
    </row>
    <row r="470" spans="1:13">
      <c r="A470" s="96"/>
      <c r="B470" s="96"/>
      <c r="M470" s="112"/>
    </row>
    <row r="471" spans="1:13">
      <c r="A471" s="96"/>
      <c r="B471" s="96"/>
      <c r="M471" s="112"/>
    </row>
    <row r="472" spans="1:13">
      <c r="A472" s="96"/>
      <c r="B472" s="96"/>
      <c r="M472" s="112"/>
    </row>
    <row r="473" spans="1:13">
      <c r="A473" s="96"/>
      <c r="B473" s="96"/>
      <c r="M473" s="112"/>
    </row>
    <row r="474" spans="1:13">
      <c r="A474" s="96"/>
      <c r="B474" s="96"/>
      <c r="M474" s="112"/>
    </row>
    <row r="475" spans="1:13">
      <c r="A475" s="96"/>
      <c r="B475" s="96"/>
      <c r="M475" s="112"/>
    </row>
    <row r="476" spans="1:13">
      <c r="A476" s="96"/>
      <c r="B476" s="96"/>
      <c r="M476" s="112"/>
    </row>
    <row r="477" spans="1:13">
      <c r="A477" s="96"/>
      <c r="B477" s="96"/>
      <c r="M477" s="112"/>
    </row>
    <row r="478" spans="1:13">
      <c r="A478" s="96"/>
      <c r="B478" s="96"/>
      <c r="M478" s="112"/>
    </row>
    <row r="479" spans="1:13">
      <c r="A479" s="96"/>
      <c r="B479" s="96"/>
      <c r="M479" s="112"/>
    </row>
    <row r="480" spans="1:13">
      <c r="A480" s="96"/>
      <c r="B480" s="96"/>
      <c r="M480" s="112"/>
    </row>
    <row r="481" spans="1:13">
      <c r="A481" s="96"/>
      <c r="B481" s="96"/>
      <c r="M481" s="112"/>
    </row>
    <row r="482" spans="1:13">
      <c r="A482" s="96"/>
      <c r="B482" s="96"/>
      <c r="M482" s="112"/>
    </row>
    <row r="483" spans="1:13">
      <c r="A483" s="96"/>
      <c r="B483" s="96"/>
      <c r="M483" s="112"/>
    </row>
    <row r="484" spans="1:13">
      <c r="A484" s="96"/>
      <c r="B484" s="96"/>
      <c r="M484" s="112"/>
    </row>
    <row r="485" spans="1:13">
      <c r="A485" s="96"/>
      <c r="B485" s="96"/>
      <c r="M485" s="112"/>
    </row>
    <row r="486" spans="1:13">
      <c r="A486" s="96"/>
      <c r="B486" s="96"/>
      <c r="M486" s="112"/>
    </row>
    <row r="487" spans="1:13">
      <c r="A487" s="96"/>
      <c r="B487" s="96"/>
      <c r="M487" s="112"/>
    </row>
    <row r="488" spans="1:13">
      <c r="A488" s="96"/>
      <c r="B488" s="96"/>
      <c r="M488" s="112"/>
    </row>
    <row r="489" spans="1:13">
      <c r="A489" s="96"/>
      <c r="B489" s="96"/>
      <c r="M489" s="112"/>
    </row>
    <row r="490" spans="1:13">
      <c r="A490" s="96"/>
      <c r="B490" s="96"/>
      <c r="M490" s="112"/>
    </row>
    <row r="491" spans="1:13">
      <c r="A491" s="96"/>
      <c r="B491" s="96"/>
      <c r="M491" s="112"/>
    </row>
    <row r="492" spans="1:13">
      <c r="A492" s="96"/>
      <c r="B492" s="96"/>
      <c r="M492" s="112"/>
    </row>
    <row r="493" spans="1:13">
      <c r="A493" s="96"/>
      <c r="B493" s="96"/>
      <c r="M493" s="112"/>
    </row>
    <row r="494" spans="1:13">
      <c r="A494" s="96"/>
      <c r="B494" s="96"/>
      <c r="M494" s="112"/>
    </row>
    <row r="495" spans="1:13">
      <c r="A495" s="96"/>
      <c r="B495" s="96"/>
      <c r="M495" s="112"/>
    </row>
    <row r="496" spans="1:13">
      <c r="A496" s="96"/>
      <c r="B496" s="96"/>
      <c r="M496" s="112"/>
    </row>
    <row r="497" spans="1:13">
      <c r="A497" s="96"/>
      <c r="B497" s="96"/>
      <c r="M497" s="112"/>
    </row>
    <row r="498" spans="1:13">
      <c r="A498" s="96"/>
      <c r="B498" s="96"/>
      <c r="M498" s="112"/>
    </row>
    <row r="499" spans="1:13">
      <c r="A499" s="96"/>
      <c r="B499" s="96"/>
      <c r="M499" s="112"/>
    </row>
    <row r="500" spans="1:13">
      <c r="A500" s="96"/>
      <c r="B500" s="96"/>
      <c r="M500" s="112"/>
    </row>
    <row r="501" spans="1:13">
      <c r="A501" s="96"/>
      <c r="B501" s="96"/>
      <c r="M501" s="112"/>
    </row>
    <row r="502" spans="1:13">
      <c r="A502" s="96"/>
      <c r="B502" s="96"/>
      <c r="M502" s="112"/>
    </row>
    <row r="503" spans="1:13">
      <c r="A503" s="96"/>
      <c r="B503" s="96"/>
      <c r="M503" s="112"/>
    </row>
    <row r="504" spans="1:13">
      <c r="A504" s="96"/>
      <c r="B504" s="96"/>
      <c r="M504" s="112"/>
    </row>
    <row r="505" spans="1:13">
      <c r="A505" s="96"/>
      <c r="B505" s="96"/>
      <c r="M505" s="112"/>
    </row>
    <row r="506" spans="1:13">
      <c r="A506" s="96"/>
      <c r="B506" s="96"/>
      <c r="M506" s="112"/>
    </row>
    <row r="507" spans="1:13">
      <c r="A507" s="96"/>
      <c r="B507" s="96"/>
      <c r="M507" s="112"/>
    </row>
  </sheetData>
  <pageMargins left="0.7" right="0.7" top="0.75" bottom="0.75" header="0.3" footer="0.3"/>
  <ignoredErrors>
    <ignoredError sqref="L16 L30:L33" formula="1"/>
    <ignoredError sqref="B13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E64E-DC3B-4E1A-828D-BDC886606DBD}">
  <dimension ref="A1:Y67"/>
  <sheetViews>
    <sheetView zoomScale="70" zoomScaleNormal="70" workbookViewId="0">
      <pane xSplit="4" ySplit="9" topLeftCell="E39" activePane="bottomRight" state="frozen"/>
      <selection activeCell="R19" sqref="R19"/>
      <selection pane="topRight" activeCell="R19" sqref="R19"/>
      <selection pane="bottomLeft" activeCell="R19" sqref="R19"/>
      <selection pane="bottomRight" sqref="A1:T43"/>
    </sheetView>
  </sheetViews>
  <sheetFormatPr defaultColWidth="10.59765625" defaultRowHeight="15.6"/>
  <cols>
    <col min="1" max="1" width="1.5" style="438" customWidth="1"/>
    <col min="2" max="2" width="4.59765625" style="436" customWidth="1"/>
    <col min="3" max="3" width="55.59765625" style="436" customWidth="1"/>
    <col min="4" max="10" width="10.59765625" style="436" customWidth="1"/>
    <col min="11" max="11" width="13.59765625" style="436" customWidth="1"/>
    <col min="12" max="17" width="10.59765625" style="436" customWidth="1"/>
    <col min="18" max="19" width="14.59765625" style="436" customWidth="1"/>
    <col min="20" max="20" width="1.5" style="438" customWidth="1"/>
    <col min="21" max="25" width="10.59765625" style="438"/>
    <col min="26" max="16384" width="10.59765625" style="436"/>
  </cols>
  <sheetData>
    <row r="1" spans="1:25" s="438" customFormat="1">
      <c r="C1" s="437" t="s">
        <v>559</v>
      </c>
    </row>
    <row r="2" spans="1:25" s="438" customFormat="1">
      <c r="B2" s="439"/>
      <c r="C2" s="440" t="s">
        <v>560</v>
      </c>
      <c r="E2" s="441"/>
      <c r="F2" s="441"/>
      <c r="G2" s="441"/>
      <c r="H2" s="441"/>
      <c r="I2" s="441"/>
      <c r="J2" s="441"/>
      <c r="K2" s="437"/>
      <c r="L2" s="442"/>
      <c r="M2" s="442"/>
      <c r="N2" s="442"/>
    </row>
    <row r="3" spans="1:25" s="438" customFormat="1">
      <c r="B3" s="443"/>
      <c r="D3" s="444"/>
      <c r="E3" s="445"/>
      <c r="F3" s="445"/>
      <c r="G3" s="445"/>
      <c r="H3" s="445"/>
      <c r="I3" s="445"/>
      <c r="J3" s="445"/>
      <c r="K3" s="445"/>
      <c r="L3" s="446"/>
      <c r="Q3" s="447"/>
      <c r="R3" s="448"/>
    </row>
    <row r="4" spans="1:25" s="438" customFormat="1">
      <c r="B4" s="449"/>
      <c r="C4" s="450" t="s">
        <v>511</v>
      </c>
      <c r="D4" s="451"/>
      <c r="E4" s="451"/>
      <c r="F4" s="451"/>
      <c r="G4" s="451"/>
      <c r="H4" s="451"/>
      <c r="I4" s="451"/>
      <c r="J4" s="451"/>
      <c r="L4" s="452"/>
      <c r="P4" s="453"/>
      <c r="Q4" s="454"/>
      <c r="R4" s="455"/>
    </row>
    <row r="5" spans="1:25" s="438" customFormat="1">
      <c r="B5" s="449"/>
      <c r="C5" s="456">
        <v>130545438</v>
      </c>
      <c r="D5" s="444"/>
      <c r="E5" s="444"/>
      <c r="F5" s="444"/>
      <c r="G5" s="445"/>
      <c r="H5" s="445"/>
      <c r="I5" s="445"/>
      <c r="J5" s="439"/>
      <c r="L5" s="457"/>
      <c r="P5" s="453"/>
      <c r="Q5" s="458"/>
      <c r="R5" s="459"/>
    </row>
    <row r="6" spans="1:25" s="438" customFormat="1" ht="16.2" thickBot="1">
      <c r="B6" s="460"/>
      <c r="C6" s="461">
        <v>44196</v>
      </c>
      <c r="D6" s="449"/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Q6" s="457"/>
      <c r="R6" s="462"/>
      <c r="S6" s="463" t="s">
        <v>507</v>
      </c>
      <c r="T6" s="464"/>
    </row>
    <row r="7" spans="1:25" s="471" customFormat="1" ht="15.9" customHeight="1">
      <c r="A7" s="472"/>
      <c r="B7" s="465"/>
      <c r="C7" s="466"/>
      <c r="D7" s="467" t="s">
        <v>474</v>
      </c>
      <c r="E7" s="468" t="s">
        <v>561</v>
      </c>
      <c r="F7" s="468"/>
      <c r="G7" s="468"/>
      <c r="H7" s="468"/>
      <c r="I7" s="468" t="s">
        <v>562</v>
      </c>
      <c r="J7" s="468"/>
      <c r="K7" s="469" t="s">
        <v>563</v>
      </c>
      <c r="L7" s="468" t="s">
        <v>564</v>
      </c>
      <c r="M7" s="468"/>
      <c r="N7" s="468"/>
      <c r="O7" s="468"/>
      <c r="P7" s="468" t="s">
        <v>562</v>
      </c>
      <c r="Q7" s="468"/>
      <c r="R7" s="469" t="s">
        <v>565</v>
      </c>
      <c r="S7" s="470" t="s">
        <v>566</v>
      </c>
      <c r="T7" s="472"/>
      <c r="U7" s="472"/>
      <c r="V7" s="472"/>
      <c r="W7" s="472"/>
      <c r="X7" s="472"/>
      <c r="Y7" s="472"/>
    </row>
    <row r="8" spans="1:25" s="471" customFormat="1" ht="66.75" customHeight="1">
      <c r="A8" s="472"/>
      <c r="B8" s="473"/>
      <c r="C8" s="474"/>
      <c r="D8" s="475"/>
      <c r="E8" s="476" t="s">
        <v>567</v>
      </c>
      <c r="F8" s="476" t="s">
        <v>568</v>
      </c>
      <c r="G8" s="476" t="s">
        <v>569</v>
      </c>
      <c r="H8" s="476" t="s">
        <v>570</v>
      </c>
      <c r="I8" s="476" t="s">
        <v>496</v>
      </c>
      <c r="J8" s="476" t="s">
        <v>497</v>
      </c>
      <c r="K8" s="477"/>
      <c r="L8" s="476" t="s">
        <v>567</v>
      </c>
      <c r="M8" s="476" t="s">
        <v>571</v>
      </c>
      <c r="N8" s="476" t="s">
        <v>572</v>
      </c>
      <c r="O8" s="476" t="s">
        <v>570</v>
      </c>
      <c r="P8" s="476" t="s">
        <v>496</v>
      </c>
      <c r="Q8" s="476" t="s">
        <v>497</v>
      </c>
      <c r="R8" s="477"/>
      <c r="S8" s="478"/>
      <c r="T8" s="472"/>
      <c r="U8" s="472"/>
      <c r="V8" s="472"/>
      <c r="W8" s="472"/>
      <c r="X8" s="472"/>
      <c r="Y8" s="472"/>
    </row>
    <row r="9" spans="1:25" s="471" customFormat="1" ht="16.2" thickBot="1">
      <c r="A9" s="472"/>
      <c r="B9" s="479" t="s">
        <v>573</v>
      </c>
      <c r="C9" s="480"/>
      <c r="D9" s="481" t="s">
        <v>2</v>
      </c>
      <c r="E9" s="482">
        <v>1</v>
      </c>
      <c r="F9" s="482">
        <v>2</v>
      </c>
      <c r="G9" s="482">
        <v>3</v>
      </c>
      <c r="H9" s="482">
        <v>4</v>
      </c>
      <c r="I9" s="482">
        <v>5</v>
      </c>
      <c r="J9" s="482">
        <v>6</v>
      </c>
      <c r="K9" s="482">
        <v>7</v>
      </c>
      <c r="L9" s="482">
        <v>8</v>
      </c>
      <c r="M9" s="482">
        <v>9</v>
      </c>
      <c r="N9" s="482">
        <v>10</v>
      </c>
      <c r="O9" s="482">
        <v>11</v>
      </c>
      <c r="P9" s="482">
        <v>12</v>
      </c>
      <c r="Q9" s="482">
        <v>13</v>
      </c>
      <c r="R9" s="482">
        <v>14</v>
      </c>
      <c r="S9" s="483">
        <v>15</v>
      </c>
      <c r="T9" s="472"/>
      <c r="U9" s="472"/>
      <c r="V9" s="472"/>
      <c r="W9" s="472"/>
      <c r="X9" s="472"/>
      <c r="Y9" s="472"/>
    </row>
    <row r="10" spans="1:25">
      <c r="B10" s="484" t="s">
        <v>574</v>
      </c>
      <c r="C10" s="485" t="s">
        <v>575</v>
      </c>
      <c r="D10" s="486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8"/>
    </row>
    <row r="11" spans="1:25">
      <c r="B11" s="489" t="s">
        <v>576</v>
      </c>
      <c r="C11" s="490" t="s">
        <v>577</v>
      </c>
      <c r="D11" s="491" t="s">
        <v>578</v>
      </c>
      <c r="E11" s="492"/>
      <c r="F11" s="492"/>
      <c r="G11" s="492"/>
      <c r="H11" s="493">
        <f>E11+F11-G11</f>
        <v>0</v>
      </c>
      <c r="I11" s="492"/>
      <c r="J11" s="492"/>
      <c r="K11" s="493">
        <f>H11+I11-J11</f>
        <v>0</v>
      </c>
      <c r="L11" s="492"/>
      <c r="M11" s="492"/>
      <c r="N11" s="492"/>
      <c r="O11" s="493">
        <f>L11+M11-N11</f>
        <v>0</v>
      </c>
      <c r="P11" s="492"/>
      <c r="Q11" s="492"/>
      <c r="R11" s="493">
        <f t="shared" ref="R11:R27" si="0">O11+P11-Q11</f>
        <v>0</v>
      </c>
      <c r="S11" s="494">
        <f t="shared" ref="S11:S27" si="1">K11-R11</f>
        <v>0</v>
      </c>
    </row>
    <row r="12" spans="1:25">
      <c r="B12" s="489" t="s">
        <v>579</v>
      </c>
      <c r="C12" s="490" t="s">
        <v>580</v>
      </c>
      <c r="D12" s="491" t="s">
        <v>581</v>
      </c>
      <c r="E12" s="492">
        <v>4011</v>
      </c>
      <c r="F12" s="492">
        <v>34</v>
      </c>
      <c r="G12" s="492"/>
      <c r="H12" s="493">
        <f t="shared" ref="H12:H41" si="2">E12+F12-G12</f>
        <v>4045</v>
      </c>
      <c r="I12" s="492"/>
      <c r="J12" s="492"/>
      <c r="K12" s="493">
        <f t="shared" ref="K12:K41" si="3">H12+I12-J12</f>
        <v>4045</v>
      </c>
      <c r="L12" s="492">
        <v>626</v>
      </c>
      <c r="M12" s="492">
        <v>813</v>
      </c>
      <c r="N12" s="492"/>
      <c r="O12" s="493">
        <f t="shared" ref="O12:O41" si="4">L12+M12-N12</f>
        <v>1439</v>
      </c>
      <c r="P12" s="492"/>
      <c r="Q12" s="492"/>
      <c r="R12" s="493">
        <f t="shared" si="0"/>
        <v>1439</v>
      </c>
      <c r="S12" s="494">
        <f t="shared" si="1"/>
        <v>2606</v>
      </c>
    </row>
    <row r="13" spans="1:25">
      <c r="B13" s="489" t="s">
        <v>582</v>
      </c>
      <c r="C13" s="490" t="s">
        <v>583</v>
      </c>
      <c r="D13" s="491" t="s">
        <v>584</v>
      </c>
      <c r="E13" s="492">
        <v>1292</v>
      </c>
      <c r="F13" s="492">
        <v>435</v>
      </c>
      <c r="G13" s="492">
        <v>122</v>
      </c>
      <c r="H13" s="493">
        <f t="shared" si="2"/>
        <v>1605</v>
      </c>
      <c r="I13" s="492"/>
      <c r="J13" s="492"/>
      <c r="K13" s="493">
        <f t="shared" si="3"/>
        <v>1605</v>
      </c>
      <c r="L13" s="492">
        <v>917</v>
      </c>
      <c r="M13" s="492">
        <v>178</v>
      </c>
      <c r="N13" s="492">
        <v>122</v>
      </c>
      <c r="O13" s="493">
        <f t="shared" si="4"/>
        <v>973</v>
      </c>
      <c r="P13" s="492"/>
      <c r="Q13" s="492"/>
      <c r="R13" s="493">
        <f t="shared" si="0"/>
        <v>973</v>
      </c>
      <c r="S13" s="494">
        <f t="shared" si="1"/>
        <v>632</v>
      </c>
    </row>
    <row r="14" spans="1:25">
      <c r="B14" s="489" t="s">
        <v>585</v>
      </c>
      <c r="C14" s="490" t="s">
        <v>586</v>
      </c>
      <c r="D14" s="491" t="s">
        <v>587</v>
      </c>
      <c r="E14" s="492">
        <v>0</v>
      </c>
      <c r="F14" s="492"/>
      <c r="G14" s="492"/>
      <c r="H14" s="493">
        <f t="shared" si="2"/>
        <v>0</v>
      </c>
      <c r="I14" s="492"/>
      <c r="J14" s="492"/>
      <c r="K14" s="493">
        <f t="shared" si="3"/>
        <v>0</v>
      </c>
      <c r="L14" s="492">
        <v>0</v>
      </c>
      <c r="M14" s="492"/>
      <c r="N14" s="492"/>
      <c r="O14" s="493">
        <f t="shared" si="4"/>
        <v>0</v>
      </c>
      <c r="P14" s="492"/>
      <c r="Q14" s="492"/>
      <c r="R14" s="493">
        <f t="shared" si="0"/>
        <v>0</v>
      </c>
      <c r="S14" s="494">
        <f t="shared" si="1"/>
        <v>0</v>
      </c>
    </row>
    <row r="15" spans="1:25">
      <c r="B15" s="489" t="s">
        <v>588</v>
      </c>
      <c r="C15" s="490" t="s">
        <v>589</v>
      </c>
      <c r="D15" s="491" t="s">
        <v>590</v>
      </c>
      <c r="E15" s="492">
        <v>626</v>
      </c>
      <c r="F15" s="492">
        <v>467</v>
      </c>
      <c r="G15" s="492"/>
      <c r="H15" s="493">
        <f t="shared" si="2"/>
        <v>1093</v>
      </c>
      <c r="I15" s="492"/>
      <c r="J15" s="492"/>
      <c r="K15" s="493">
        <f t="shared" si="3"/>
        <v>1093</v>
      </c>
      <c r="L15" s="492">
        <v>190</v>
      </c>
      <c r="M15" s="492">
        <v>195</v>
      </c>
      <c r="N15" s="492"/>
      <c r="O15" s="493">
        <f t="shared" si="4"/>
        <v>385</v>
      </c>
      <c r="P15" s="492"/>
      <c r="Q15" s="492"/>
      <c r="R15" s="493">
        <f t="shared" si="0"/>
        <v>385</v>
      </c>
      <c r="S15" s="494">
        <f t="shared" si="1"/>
        <v>708</v>
      </c>
    </row>
    <row r="16" spans="1:25">
      <c r="B16" s="495" t="s">
        <v>591</v>
      </c>
      <c r="C16" s="490" t="s">
        <v>592</v>
      </c>
      <c r="D16" s="491" t="s">
        <v>593</v>
      </c>
      <c r="E16" s="492">
        <v>702</v>
      </c>
      <c r="F16" s="492">
        <v>78</v>
      </c>
      <c r="G16" s="492">
        <v>79</v>
      </c>
      <c r="H16" s="493">
        <f t="shared" si="2"/>
        <v>701</v>
      </c>
      <c r="I16" s="492"/>
      <c r="J16" s="492"/>
      <c r="K16" s="493">
        <f t="shared" si="3"/>
        <v>701</v>
      </c>
      <c r="L16" s="492">
        <v>441</v>
      </c>
      <c r="M16" s="492">
        <v>66</v>
      </c>
      <c r="N16" s="492">
        <v>79</v>
      </c>
      <c r="O16" s="493">
        <f t="shared" si="4"/>
        <v>428</v>
      </c>
      <c r="P16" s="492"/>
      <c r="Q16" s="492"/>
      <c r="R16" s="493">
        <f t="shared" si="0"/>
        <v>428</v>
      </c>
      <c r="S16" s="494">
        <f t="shared" si="1"/>
        <v>273</v>
      </c>
    </row>
    <row r="17" spans="2:19">
      <c r="B17" s="489" t="s">
        <v>594</v>
      </c>
      <c r="C17" s="496" t="s">
        <v>595</v>
      </c>
      <c r="D17" s="497" t="s">
        <v>596</v>
      </c>
      <c r="E17" s="492">
        <v>0</v>
      </c>
      <c r="F17" s="492"/>
      <c r="G17" s="492"/>
      <c r="H17" s="493">
        <f t="shared" si="2"/>
        <v>0</v>
      </c>
      <c r="I17" s="492"/>
      <c r="J17" s="492"/>
      <c r="K17" s="493">
        <f t="shared" si="3"/>
        <v>0</v>
      </c>
      <c r="L17" s="492">
        <v>0</v>
      </c>
      <c r="M17" s="492"/>
      <c r="N17" s="492"/>
      <c r="O17" s="493">
        <f t="shared" si="4"/>
        <v>0</v>
      </c>
      <c r="P17" s="492"/>
      <c r="Q17" s="492"/>
      <c r="R17" s="493">
        <f t="shared" si="0"/>
        <v>0</v>
      </c>
      <c r="S17" s="494">
        <f t="shared" si="1"/>
        <v>0</v>
      </c>
    </row>
    <row r="18" spans="2:19">
      <c r="B18" s="489" t="s">
        <v>597</v>
      </c>
      <c r="C18" s="498" t="s">
        <v>598</v>
      </c>
      <c r="D18" s="491" t="s">
        <v>599</v>
      </c>
      <c r="E18" s="492">
        <v>5588</v>
      </c>
      <c r="F18" s="492">
        <v>1101</v>
      </c>
      <c r="G18" s="492">
        <v>226</v>
      </c>
      <c r="H18" s="493">
        <f t="shared" si="2"/>
        <v>6463</v>
      </c>
      <c r="I18" s="492"/>
      <c r="J18" s="492"/>
      <c r="K18" s="493">
        <f t="shared" si="3"/>
        <v>6463</v>
      </c>
      <c r="L18" s="492">
        <v>1879</v>
      </c>
      <c r="M18" s="492">
        <v>1095</v>
      </c>
      <c r="N18" s="492">
        <v>202</v>
      </c>
      <c r="O18" s="493">
        <f t="shared" si="4"/>
        <v>2772</v>
      </c>
      <c r="P18" s="492"/>
      <c r="Q18" s="492"/>
      <c r="R18" s="493">
        <f t="shared" si="0"/>
        <v>2772</v>
      </c>
      <c r="S18" s="494">
        <f t="shared" si="1"/>
        <v>3691</v>
      </c>
    </row>
    <row r="19" spans="2:19" ht="16.2">
      <c r="B19" s="489"/>
      <c r="C19" s="499" t="s">
        <v>600</v>
      </c>
      <c r="D19" s="500" t="s">
        <v>601</v>
      </c>
      <c r="E19" s="501">
        <f>SUM(E11:E18)</f>
        <v>12219</v>
      </c>
      <c r="F19" s="501">
        <f>SUM(F11:F18)</f>
        <v>2115</v>
      </c>
      <c r="G19" s="501">
        <f>SUM(G11:G18)</f>
        <v>427</v>
      </c>
      <c r="H19" s="493">
        <f t="shared" si="2"/>
        <v>13907</v>
      </c>
      <c r="I19" s="501">
        <f>SUM(I11:I18)</f>
        <v>0</v>
      </c>
      <c r="J19" s="501">
        <f>SUM(J11:J18)</f>
        <v>0</v>
      </c>
      <c r="K19" s="493">
        <f t="shared" si="3"/>
        <v>13907</v>
      </c>
      <c r="L19" s="501">
        <f>SUM(L11:L18)</f>
        <v>4053</v>
      </c>
      <c r="M19" s="501">
        <f>SUM(M11:M18)</f>
        <v>2347</v>
      </c>
      <c r="N19" s="501">
        <f>SUM(N11:N18)</f>
        <v>403</v>
      </c>
      <c r="O19" s="493">
        <f t="shared" si="4"/>
        <v>5997</v>
      </c>
      <c r="P19" s="501">
        <f>SUM(P11:P18)</f>
        <v>0</v>
      </c>
      <c r="Q19" s="501">
        <f>SUM(Q11:Q18)</f>
        <v>0</v>
      </c>
      <c r="R19" s="493">
        <f t="shared" si="0"/>
        <v>5997</v>
      </c>
      <c r="S19" s="494">
        <f t="shared" si="1"/>
        <v>7910</v>
      </c>
    </row>
    <row r="20" spans="2:19" ht="16.2">
      <c r="B20" s="502" t="s">
        <v>602</v>
      </c>
      <c r="C20" s="503" t="s">
        <v>603</v>
      </c>
      <c r="D20" s="500" t="s">
        <v>604</v>
      </c>
      <c r="E20" s="492"/>
      <c r="F20" s="492"/>
      <c r="G20" s="492"/>
      <c r="H20" s="493">
        <f t="shared" si="2"/>
        <v>0</v>
      </c>
      <c r="I20" s="492"/>
      <c r="J20" s="492"/>
      <c r="K20" s="493">
        <f t="shared" si="3"/>
        <v>0</v>
      </c>
      <c r="L20" s="492"/>
      <c r="M20" s="492"/>
      <c r="N20" s="492"/>
      <c r="O20" s="493">
        <f t="shared" si="4"/>
        <v>0</v>
      </c>
      <c r="P20" s="492"/>
      <c r="Q20" s="492"/>
      <c r="R20" s="493">
        <f t="shared" si="0"/>
        <v>0</v>
      </c>
      <c r="S20" s="494">
        <f t="shared" si="1"/>
        <v>0</v>
      </c>
    </row>
    <row r="21" spans="2:19" ht="16.2">
      <c r="B21" s="504" t="s">
        <v>605</v>
      </c>
      <c r="C21" s="503" t="s">
        <v>606</v>
      </c>
      <c r="D21" s="500" t="s">
        <v>607</v>
      </c>
      <c r="E21" s="492"/>
      <c r="F21" s="492"/>
      <c r="G21" s="492"/>
      <c r="H21" s="493">
        <f t="shared" si="2"/>
        <v>0</v>
      </c>
      <c r="I21" s="492"/>
      <c r="J21" s="492"/>
      <c r="K21" s="493">
        <f t="shared" si="3"/>
        <v>0</v>
      </c>
      <c r="L21" s="492"/>
      <c r="M21" s="492"/>
      <c r="N21" s="492"/>
      <c r="O21" s="493">
        <f t="shared" si="4"/>
        <v>0</v>
      </c>
      <c r="P21" s="492"/>
      <c r="Q21" s="492"/>
      <c r="R21" s="493">
        <f t="shared" si="0"/>
        <v>0</v>
      </c>
      <c r="S21" s="494">
        <f t="shared" si="1"/>
        <v>0</v>
      </c>
    </row>
    <row r="22" spans="2:19">
      <c r="B22" s="504" t="s">
        <v>608</v>
      </c>
      <c r="C22" s="505" t="s">
        <v>609</v>
      </c>
      <c r="D22" s="491"/>
      <c r="E22" s="506"/>
      <c r="F22" s="506"/>
      <c r="G22" s="506"/>
      <c r="H22" s="493">
        <f t="shared" si="2"/>
        <v>0</v>
      </c>
      <c r="I22" s="506"/>
      <c r="J22" s="506"/>
      <c r="K22" s="493">
        <f t="shared" si="3"/>
        <v>0</v>
      </c>
      <c r="L22" s="506"/>
      <c r="M22" s="506"/>
      <c r="N22" s="506"/>
      <c r="O22" s="493">
        <f t="shared" si="4"/>
        <v>0</v>
      </c>
      <c r="P22" s="506"/>
      <c r="Q22" s="506"/>
      <c r="R22" s="493">
        <f t="shared" si="0"/>
        <v>0</v>
      </c>
      <c r="S22" s="494">
        <f t="shared" si="1"/>
        <v>0</v>
      </c>
    </row>
    <row r="23" spans="2:19">
      <c r="B23" s="489" t="s">
        <v>576</v>
      </c>
      <c r="C23" s="490" t="s">
        <v>610</v>
      </c>
      <c r="D23" s="491" t="s">
        <v>611</v>
      </c>
      <c r="E23" s="492"/>
      <c r="F23" s="492"/>
      <c r="G23" s="492"/>
      <c r="H23" s="493">
        <f t="shared" si="2"/>
        <v>0</v>
      </c>
      <c r="I23" s="492"/>
      <c r="J23" s="492"/>
      <c r="K23" s="493">
        <f t="shared" si="3"/>
        <v>0</v>
      </c>
      <c r="L23" s="492"/>
      <c r="M23" s="492"/>
      <c r="N23" s="492"/>
      <c r="O23" s="493">
        <f t="shared" si="4"/>
        <v>0</v>
      </c>
      <c r="P23" s="492"/>
      <c r="Q23" s="492"/>
      <c r="R23" s="493">
        <f t="shared" si="0"/>
        <v>0</v>
      </c>
      <c r="S23" s="494">
        <f t="shared" si="1"/>
        <v>0</v>
      </c>
    </row>
    <row r="24" spans="2:19">
      <c r="B24" s="489" t="s">
        <v>579</v>
      </c>
      <c r="C24" s="490" t="s">
        <v>612</v>
      </c>
      <c r="D24" s="491" t="s">
        <v>613</v>
      </c>
      <c r="E24" s="492">
        <v>2921</v>
      </c>
      <c r="F24" s="492">
        <v>471</v>
      </c>
      <c r="G24" s="492">
        <v>10</v>
      </c>
      <c r="H24" s="493">
        <f t="shared" si="2"/>
        <v>3382</v>
      </c>
      <c r="I24" s="492"/>
      <c r="J24" s="492"/>
      <c r="K24" s="493">
        <f t="shared" si="3"/>
        <v>3382</v>
      </c>
      <c r="L24" s="492">
        <v>2747</v>
      </c>
      <c r="M24" s="492">
        <v>236</v>
      </c>
      <c r="N24" s="492">
        <v>10</v>
      </c>
      <c r="O24" s="493">
        <f t="shared" si="4"/>
        <v>2973</v>
      </c>
      <c r="P24" s="492"/>
      <c r="Q24" s="492"/>
      <c r="R24" s="493">
        <f t="shared" si="0"/>
        <v>2973</v>
      </c>
      <c r="S24" s="494">
        <f t="shared" si="1"/>
        <v>409</v>
      </c>
    </row>
    <row r="25" spans="2:19">
      <c r="B25" s="507" t="s">
        <v>582</v>
      </c>
      <c r="C25" s="496" t="s">
        <v>614</v>
      </c>
      <c r="D25" s="491" t="s">
        <v>615</v>
      </c>
      <c r="E25" s="492">
        <v>264</v>
      </c>
      <c r="F25" s="492">
        <v>236</v>
      </c>
      <c r="G25" s="492">
        <v>468</v>
      </c>
      <c r="H25" s="493">
        <f t="shared" si="2"/>
        <v>32</v>
      </c>
      <c r="I25" s="492"/>
      <c r="J25" s="492"/>
      <c r="K25" s="493">
        <f t="shared" si="3"/>
        <v>32</v>
      </c>
      <c r="L25" s="492">
        <v>0</v>
      </c>
      <c r="M25" s="492"/>
      <c r="N25" s="492"/>
      <c r="O25" s="493">
        <f t="shared" si="4"/>
        <v>0</v>
      </c>
      <c r="P25" s="492"/>
      <c r="Q25" s="492"/>
      <c r="R25" s="493">
        <f t="shared" si="0"/>
        <v>0</v>
      </c>
      <c r="S25" s="494">
        <f t="shared" si="1"/>
        <v>32</v>
      </c>
    </row>
    <row r="26" spans="2:19">
      <c r="B26" s="489" t="s">
        <v>585</v>
      </c>
      <c r="C26" s="508" t="s">
        <v>616</v>
      </c>
      <c r="D26" s="491" t="s">
        <v>617</v>
      </c>
      <c r="E26" s="492">
        <v>185</v>
      </c>
      <c r="F26" s="492">
        <v>102</v>
      </c>
      <c r="G26" s="492">
        <v>3</v>
      </c>
      <c r="H26" s="493">
        <f t="shared" si="2"/>
        <v>284</v>
      </c>
      <c r="I26" s="492"/>
      <c r="J26" s="492"/>
      <c r="K26" s="493">
        <f t="shared" si="3"/>
        <v>284</v>
      </c>
      <c r="L26" s="492">
        <v>49</v>
      </c>
      <c r="M26" s="492">
        <v>48</v>
      </c>
      <c r="N26" s="492">
        <v>3</v>
      </c>
      <c r="O26" s="493">
        <f t="shared" si="4"/>
        <v>94</v>
      </c>
      <c r="P26" s="492"/>
      <c r="Q26" s="492"/>
      <c r="R26" s="493">
        <f t="shared" si="0"/>
        <v>94</v>
      </c>
      <c r="S26" s="494">
        <f t="shared" si="1"/>
        <v>190</v>
      </c>
    </row>
    <row r="27" spans="2:19" ht="16.2">
      <c r="B27" s="489"/>
      <c r="C27" s="499" t="s">
        <v>280</v>
      </c>
      <c r="D27" s="509" t="s">
        <v>618</v>
      </c>
      <c r="E27" s="510">
        <f>SUM(E23:E26)</f>
        <v>3370</v>
      </c>
      <c r="F27" s="510">
        <f t="shared" ref="F27:Q27" si="5">SUM(F23:F26)</f>
        <v>809</v>
      </c>
      <c r="G27" s="510">
        <f t="shared" si="5"/>
        <v>481</v>
      </c>
      <c r="H27" s="511">
        <f t="shared" si="2"/>
        <v>3698</v>
      </c>
      <c r="I27" s="510">
        <f t="shared" si="5"/>
        <v>0</v>
      </c>
      <c r="J27" s="510">
        <f t="shared" si="5"/>
        <v>0</v>
      </c>
      <c r="K27" s="511">
        <f t="shared" si="3"/>
        <v>3698</v>
      </c>
      <c r="L27" s="510">
        <f t="shared" si="5"/>
        <v>2796</v>
      </c>
      <c r="M27" s="510">
        <f t="shared" si="5"/>
        <v>284</v>
      </c>
      <c r="N27" s="510">
        <f t="shared" si="5"/>
        <v>13</v>
      </c>
      <c r="O27" s="511">
        <f t="shared" si="4"/>
        <v>3067</v>
      </c>
      <c r="P27" s="510">
        <f t="shared" si="5"/>
        <v>0</v>
      </c>
      <c r="Q27" s="510">
        <f t="shared" si="5"/>
        <v>0</v>
      </c>
      <c r="R27" s="511">
        <f t="shared" si="0"/>
        <v>3067</v>
      </c>
      <c r="S27" s="512">
        <f t="shared" si="1"/>
        <v>631</v>
      </c>
    </row>
    <row r="28" spans="2:19" ht="31.2">
      <c r="B28" s="504" t="s">
        <v>619</v>
      </c>
      <c r="C28" s="513" t="s">
        <v>620</v>
      </c>
      <c r="D28" s="514"/>
      <c r="E28" s="515"/>
      <c r="F28" s="515"/>
      <c r="G28" s="515"/>
      <c r="H28" s="515"/>
      <c r="I28" s="515"/>
      <c r="J28" s="515"/>
      <c r="K28" s="515"/>
      <c r="L28" s="515"/>
      <c r="M28" s="515"/>
      <c r="N28" s="515"/>
      <c r="O28" s="515"/>
      <c r="P28" s="515"/>
      <c r="Q28" s="515"/>
      <c r="R28" s="515"/>
      <c r="S28" s="516"/>
    </row>
    <row r="29" spans="2:19">
      <c r="B29" s="489" t="s">
        <v>576</v>
      </c>
      <c r="C29" s="517" t="s">
        <v>621</v>
      </c>
      <c r="D29" s="518" t="s">
        <v>622</v>
      </c>
      <c r="E29" s="519">
        <f>SUM(E30:E33)</f>
        <v>0</v>
      </c>
      <c r="F29" s="519">
        <f t="shared" ref="F29:Q29" si="6">SUM(F30:F33)</f>
        <v>0</v>
      </c>
      <c r="G29" s="519">
        <f t="shared" si="6"/>
        <v>0</v>
      </c>
      <c r="H29" s="519">
        <f t="shared" si="2"/>
        <v>0</v>
      </c>
      <c r="I29" s="519">
        <f t="shared" si="6"/>
        <v>0</v>
      </c>
      <c r="J29" s="519">
        <f t="shared" si="6"/>
        <v>0</v>
      </c>
      <c r="K29" s="519">
        <f t="shared" si="3"/>
        <v>0</v>
      </c>
      <c r="L29" s="519">
        <f t="shared" si="6"/>
        <v>0</v>
      </c>
      <c r="M29" s="519">
        <f t="shared" si="6"/>
        <v>0</v>
      </c>
      <c r="N29" s="519">
        <f t="shared" si="6"/>
        <v>0</v>
      </c>
      <c r="O29" s="519">
        <f t="shared" si="4"/>
        <v>0</v>
      </c>
      <c r="P29" s="519">
        <f t="shared" si="6"/>
        <v>0</v>
      </c>
      <c r="Q29" s="519">
        <f t="shared" si="6"/>
        <v>0</v>
      </c>
      <c r="R29" s="519">
        <f>O29+P29-Q29</f>
        <v>0</v>
      </c>
      <c r="S29" s="520">
        <f>K29-R29</f>
        <v>0</v>
      </c>
    </row>
    <row r="30" spans="2:19">
      <c r="B30" s="489"/>
      <c r="C30" s="490" t="s">
        <v>287</v>
      </c>
      <c r="D30" s="491" t="s">
        <v>623</v>
      </c>
      <c r="E30" s="492"/>
      <c r="F30" s="492">
        <v>0</v>
      </c>
      <c r="G30" s="492"/>
      <c r="H30" s="493">
        <f t="shared" si="2"/>
        <v>0</v>
      </c>
      <c r="I30" s="492"/>
      <c r="J30" s="492"/>
      <c r="K30" s="493">
        <f t="shared" si="3"/>
        <v>0</v>
      </c>
      <c r="L30" s="492"/>
      <c r="M30" s="492"/>
      <c r="N30" s="492"/>
      <c r="O30" s="493">
        <f t="shared" si="4"/>
        <v>0</v>
      </c>
      <c r="P30" s="492"/>
      <c r="Q30" s="492"/>
      <c r="R30" s="493">
        <f t="shared" ref="R30:R41" si="7">O30+P30-Q30</f>
        <v>0</v>
      </c>
      <c r="S30" s="494">
        <f t="shared" ref="S30:S41" si="8">K30-R30</f>
        <v>0</v>
      </c>
    </row>
    <row r="31" spans="2:19">
      <c r="B31" s="489"/>
      <c r="C31" s="490" t="s">
        <v>288</v>
      </c>
      <c r="D31" s="491" t="s">
        <v>624</v>
      </c>
      <c r="E31" s="492"/>
      <c r="F31" s="492"/>
      <c r="G31" s="492"/>
      <c r="H31" s="493">
        <f t="shared" si="2"/>
        <v>0</v>
      </c>
      <c r="I31" s="492"/>
      <c r="J31" s="492"/>
      <c r="K31" s="493">
        <f t="shared" si="3"/>
        <v>0</v>
      </c>
      <c r="L31" s="492"/>
      <c r="M31" s="492"/>
      <c r="N31" s="492"/>
      <c r="O31" s="493">
        <f t="shared" si="4"/>
        <v>0</v>
      </c>
      <c r="P31" s="492"/>
      <c r="Q31" s="492"/>
      <c r="R31" s="493">
        <f t="shared" si="7"/>
        <v>0</v>
      </c>
      <c r="S31" s="494">
        <f t="shared" si="8"/>
        <v>0</v>
      </c>
    </row>
    <row r="32" spans="2:19">
      <c r="B32" s="489"/>
      <c r="C32" s="490" t="s">
        <v>289</v>
      </c>
      <c r="D32" s="491" t="s">
        <v>625</v>
      </c>
      <c r="E32" s="492"/>
      <c r="F32" s="492"/>
      <c r="G32" s="492"/>
      <c r="H32" s="493">
        <f t="shared" si="2"/>
        <v>0</v>
      </c>
      <c r="I32" s="492"/>
      <c r="J32" s="492"/>
      <c r="K32" s="493">
        <f t="shared" si="3"/>
        <v>0</v>
      </c>
      <c r="L32" s="492"/>
      <c r="M32" s="492"/>
      <c r="N32" s="492"/>
      <c r="O32" s="493">
        <f t="shared" si="4"/>
        <v>0</v>
      </c>
      <c r="P32" s="492"/>
      <c r="Q32" s="492"/>
      <c r="R32" s="493">
        <f t="shared" si="7"/>
        <v>0</v>
      </c>
      <c r="S32" s="494">
        <f t="shared" si="8"/>
        <v>0</v>
      </c>
    </row>
    <row r="33" spans="2:19">
      <c r="B33" s="489"/>
      <c r="C33" s="490" t="s">
        <v>290</v>
      </c>
      <c r="D33" s="491" t="s">
        <v>626</v>
      </c>
      <c r="E33" s="492"/>
      <c r="F33" s="492"/>
      <c r="G33" s="492"/>
      <c r="H33" s="493">
        <f t="shared" si="2"/>
        <v>0</v>
      </c>
      <c r="I33" s="492"/>
      <c r="J33" s="492"/>
      <c r="K33" s="493">
        <f t="shared" si="3"/>
        <v>0</v>
      </c>
      <c r="L33" s="492"/>
      <c r="M33" s="492"/>
      <c r="N33" s="492"/>
      <c r="O33" s="493">
        <f t="shared" si="4"/>
        <v>0</v>
      </c>
      <c r="P33" s="492"/>
      <c r="Q33" s="492"/>
      <c r="R33" s="493">
        <f t="shared" si="7"/>
        <v>0</v>
      </c>
      <c r="S33" s="494">
        <f t="shared" si="8"/>
        <v>0</v>
      </c>
    </row>
    <row r="34" spans="2:19">
      <c r="B34" s="489" t="s">
        <v>579</v>
      </c>
      <c r="C34" s="517" t="s">
        <v>627</v>
      </c>
      <c r="D34" s="491" t="s">
        <v>628</v>
      </c>
      <c r="E34" s="493">
        <f>SUM(E35:E38)</f>
        <v>0</v>
      </c>
      <c r="F34" s="493">
        <f t="shared" ref="F34:Q34" si="9">SUM(F35:F38)</f>
        <v>0</v>
      </c>
      <c r="G34" s="493">
        <f t="shared" si="9"/>
        <v>0</v>
      </c>
      <c r="H34" s="493">
        <f t="shared" si="2"/>
        <v>0</v>
      </c>
      <c r="I34" s="493">
        <f t="shared" si="9"/>
        <v>0</v>
      </c>
      <c r="J34" s="493">
        <f t="shared" si="9"/>
        <v>0</v>
      </c>
      <c r="K34" s="493">
        <f t="shared" si="3"/>
        <v>0</v>
      </c>
      <c r="L34" s="493">
        <f t="shared" si="9"/>
        <v>0</v>
      </c>
      <c r="M34" s="493">
        <f t="shared" si="9"/>
        <v>0</v>
      </c>
      <c r="N34" s="493">
        <f t="shared" si="9"/>
        <v>0</v>
      </c>
      <c r="O34" s="493">
        <f t="shared" si="4"/>
        <v>0</v>
      </c>
      <c r="P34" s="493">
        <f t="shared" si="9"/>
        <v>0</v>
      </c>
      <c r="Q34" s="493">
        <f t="shared" si="9"/>
        <v>0</v>
      </c>
      <c r="R34" s="493">
        <f t="shared" si="7"/>
        <v>0</v>
      </c>
      <c r="S34" s="494">
        <f t="shared" si="8"/>
        <v>0</v>
      </c>
    </row>
    <row r="35" spans="2:19">
      <c r="B35" s="489"/>
      <c r="C35" s="521" t="s">
        <v>292</v>
      </c>
      <c r="D35" s="491" t="s">
        <v>629</v>
      </c>
      <c r="E35" s="492"/>
      <c r="F35" s="492"/>
      <c r="G35" s="492"/>
      <c r="H35" s="493">
        <f t="shared" si="2"/>
        <v>0</v>
      </c>
      <c r="I35" s="492"/>
      <c r="J35" s="492"/>
      <c r="K35" s="493">
        <f t="shared" si="3"/>
        <v>0</v>
      </c>
      <c r="L35" s="492"/>
      <c r="M35" s="492"/>
      <c r="N35" s="492"/>
      <c r="O35" s="493">
        <f t="shared" si="4"/>
        <v>0</v>
      </c>
      <c r="P35" s="492"/>
      <c r="Q35" s="492"/>
      <c r="R35" s="493">
        <f t="shared" si="7"/>
        <v>0</v>
      </c>
      <c r="S35" s="494">
        <f t="shared" si="8"/>
        <v>0</v>
      </c>
    </row>
    <row r="36" spans="2:19">
      <c r="B36" s="489"/>
      <c r="C36" s="521" t="s">
        <v>630</v>
      </c>
      <c r="D36" s="491" t="s">
        <v>631</v>
      </c>
      <c r="E36" s="492"/>
      <c r="F36" s="492"/>
      <c r="G36" s="492"/>
      <c r="H36" s="493">
        <f t="shared" si="2"/>
        <v>0</v>
      </c>
      <c r="I36" s="492"/>
      <c r="J36" s="492"/>
      <c r="K36" s="493">
        <f t="shared" si="3"/>
        <v>0</v>
      </c>
      <c r="L36" s="492"/>
      <c r="M36" s="492"/>
      <c r="N36" s="492"/>
      <c r="O36" s="493">
        <f t="shared" si="4"/>
        <v>0</v>
      </c>
      <c r="P36" s="492"/>
      <c r="Q36" s="492"/>
      <c r="R36" s="493">
        <f t="shared" si="7"/>
        <v>0</v>
      </c>
      <c r="S36" s="494">
        <f t="shared" si="8"/>
        <v>0</v>
      </c>
    </row>
    <row r="37" spans="2:19">
      <c r="B37" s="489"/>
      <c r="C37" s="521" t="s">
        <v>632</v>
      </c>
      <c r="D37" s="491" t="s">
        <v>633</v>
      </c>
      <c r="E37" s="492"/>
      <c r="F37" s="492"/>
      <c r="G37" s="492"/>
      <c r="H37" s="493">
        <f t="shared" si="2"/>
        <v>0</v>
      </c>
      <c r="I37" s="492"/>
      <c r="J37" s="492"/>
      <c r="K37" s="493">
        <f t="shared" si="3"/>
        <v>0</v>
      </c>
      <c r="L37" s="492"/>
      <c r="M37" s="492"/>
      <c r="N37" s="492"/>
      <c r="O37" s="493">
        <f t="shared" si="4"/>
        <v>0</v>
      </c>
      <c r="P37" s="492"/>
      <c r="Q37" s="492"/>
      <c r="R37" s="493">
        <f t="shared" si="7"/>
        <v>0</v>
      </c>
      <c r="S37" s="494">
        <f t="shared" si="8"/>
        <v>0</v>
      </c>
    </row>
    <row r="38" spans="2:19">
      <c r="B38" s="489"/>
      <c r="C38" s="521" t="s">
        <v>598</v>
      </c>
      <c r="D38" s="491" t="s">
        <v>634</v>
      </c>
      <c r="E38" s="492"/>
      <c r="F38" s="492"/>
      <c r="G38" s="492"/>
      <c r="H38" s="493">
        <f t="shared" si="2"/>
        <v>0</v>
      </c>
      <c r="I38" s="492"/>
      <c r="J38" s="492"/>
      <c r="K38" s="493">
        <f t="shared" si="3"/>
        <v>0</v>
      </c>
      <c r="L38" s="492"/>
      <c r="M38" s="492"/>
      <c r="N38" s="492"/>
      <c r="O38" s="493">
        <f t="shared" si="4"/>
        <v>0</v>
      </c>
      <c r="P38" s="492"/>
      <c r="Q38" s="492"/>
      <c r="R38" s="493">
        <f t="shared" si="7"/>
        <v>0</v>
      </c>
      <c r="S38" s="494">
        <f t="shared" si="8"/>
        <v>0</v>
      </c>
    </row>
    <row r="39" spans="2:19">
      <c r="B39" s="489" t="s">
        <v>582</v>
      </c>
      <c r="C39" s="521" t="s">
        <v>635</v>
      </c>
      <c r="D39" s="491" t="s">
        <v>636</v>
      </c>
      <c r="E39" s="492"/>
      <c r="F39" s="492"/>
      <c r="G39" s="492"/>
      <c r="H39" s="493">
        <f t="shared" si="2"/>
        <v>0</v>
      </c>
      <c r="I39" s="492"/>
      <c r="J39" s="492"/>
      <c r="K39" s="493">
        <f t="shared" si="3"/>
        <v>0</v>
      </c>
      <c r="L39" s="492"/>
      <c r="M39" s="492"/>
      <c r="N39" s="492"/>
      <c r="O39" s="493">
        <f t="shared" si="4"/>
        <v>0</v>
      </c>
      <c r="P39" s="492"/>
      <c r="Q39" s="492"/>
      <c r="R39" s="493">
        <f t="shared" si="7"/>
        <v>0</v>
      </c>
      <c r="S39" s="494">
        <f t="shared" si="8"/>
        <v>0</v>
      </c>
    </row>
    <row r="40" spans="2:19" ht="16.2">
      <c r="B40" s="489"/>
      <c r="C40" s="499" t="s">
        <v>637</v>
      </c>
      <c r="D40" s="500" t="s">
        <v>638</v>
      </c>
      <c r="E40" s="501">
        <f>E29+E34+E39</f>
        <v>0</v>
      </c>
      <c r="F40" s="501">
        <f t="shared" ref="F40:Q40" si="10">F29+F34+F39</f>
        <v>0</v>
      </c>
      <c r="G40" s="501">
        <f t="shared" si="10"/>
        <v>0</v>
      </c>
      <c r="H40" s="493">
        <f t="shared" si="2"/>
        <v>0</v>
      </c>
      <c r="I40" s="501">
        <f t="shared" si="10"/>
        <v>0</v>
      </c>
      <c r="J40" s="501">
        <f t="shared" si="10"/>
        <v>0</v>
      </c>
      <c r="K40" s="493">
        <f t="shared" si="3"/>
        <v>0</v>
      </c>
      <c r="L40" s="501">
        <f t="shared" si="10"/>
        <v>0</v>
      </c>
      <c r="M40" s="501">
        <f t="shared" si="10"/>
        <v>0</v>
      </c>
      <c r="N40" s="501">
        <f t="shared" si="10"/>
        <v>0</v>
      </c>
      <c r="O40" s="493">
        <f t="shared" si="4"/>
        <v>0</v>
      </c>
      <c r="P40" s="501">
        <f t="shared" si="10"/>
        <v>0</v>
      </c>
      <c r="Q40" s="501">
        <f t="shared" si="10"/>
        <v>0</v>
      </c>
      <c r="R40" s="493">
        <f t="shared" si="7"/>
        <v>0</v>
      </c>
      <c r="S40" s="494">
        <f t="shared" si="8"/>
        <v>0</v>
      </c>
    </row>
    <row r="41" spans="2:19" ht="16.2">
      <c r="B41" s="502" t="s">
        <v>639</v>
      </c>
      <c r="C41" s="522" t="s">
        <v>640</v>
      </c>
      <c r="D41" s="500" t="s">
        <v>641</v>
      </c>
      <c r="E41" s="492"/>
      <c r="F41" s="492"/>
      <c r="G41" s="492"/>
      <c r="H41" s="493">
        <f t="shared" si="2"/>
        <v>0</v>
      </c>
      <c r="I41" s="492"/>
      <c r="J41" s="492"/>
      <c r="K41" s="493">
        <f t="shared" si="3"/>
        <v>0</v>
      </c>
      <c r="L41" s="492"/>
      <c r="M41" s="492"/>
      <c r="N41" s="492"/>
      <c r="O41" s="493">
        <f t="shared" si="4"/>
        <v>0</v>
      </c>
      <c r="P41" s="492"/>
      <c r="Q41" s="492"/>
      <c r="R41" s="493">
        <f t="shared" si="7"/>
        <v>0</v>
      </c>
      <c r="S41" s="494">
        <f t="shared" si="8"/>
        <v>0</v>
      </c>
    </row>
    <row r="42" spans="2:19" ht="16.2" thickBot="1">
      <c r="B42" s="523"/>
      <c r="C42" s="524" t="s">
        <v>642</v>
      </c>
      <c r="D42" s="525" t="s">
        <v>643</v>
      </c>
      <c r="E42" s="526">
        <f>E19+E20+E21+E27+E40+E41</f>
        <v>15589</v>
      </c>
      <c r="F42" s="526">
        <f>F19+F20+F21+F27+F40+F41</f>
        <v>2924</v>
      </c>
      <c r="G42" s="526">
        <f t="shared" ref="G42:S42" si="11">G19+G20+G21+G27+G40+G41</f>
        <v>908</v>
      </c>
      <c r="H42" s="526">
        <f t="shared" si="11"/>
        <v>17605</v>
      </c>
      <c r="I42" s="526">
        <f t="shared" si="11"/>
        <v>0</v>
      </c>
      <c r="J42" s="526">
        <f t="shared" si="11"/>
        <v>0</v>
      </c>
      <c r="K42" s="526">
        <f t="shared" si="11"/>
        <v>17605</v>
      </c>
      <c r="L42" s="526">
        <f t="shared" si="11"/>
        <v>6849</v>
      </c>
      <c r="M42" s="526">
        <f t="shared" si="11"/>
        <v>2631</v>
      </c>
      <c r="N42" s="526">
        <f t="shared" si="11"/>
        <v>416</v>
      </c>
      <c r="O42" s="526">
        <f t="shared" si="11"/>
        <v>9064</v>
      </c>
      <c r="P42" s="526">
        <f t="shared" si="11"/>
        <v>0</v>
      </c>
      <c r="Q42" s="526">
        <f t="shared" si="11"/>
        <v>0</v>
      </c>
      <c r="R42" s="526">
        <f t="shared" si="11"/>
        <v>9064</v>
      </c>
      <c r="S42" s="527">
        <f t="shared" si="11"/>
        <v>8541</v>
      </c>
    </row>
    <row r="43" spans="2:19" s="438" customFormat="1"/>
    <row r="44" spans="2:19" s="438" customFormat="1"/>
    <row r="45" spans="2:19" s="438" customFormat="1"/>
    <row r="46" spans="2:19" s="438" customFormat="1"/>
    <row r="47" spans="2:19" s="438" customFormat="1"/>
    <row r="48" spans="2:19" s="438" customFormat="1"/>
    <row r="49" s="438" customFormat="1"/>
    <row r="50" s="438" customFormat="1"/>
    <row r="51" s="438" customFormat="1"/>
    <row r="52" s="438" customFormat="1"/>
    <row r="53" s="438" customFormat="1"/>
    <row r="54" s="438" customFormat="1"/>
    <row r="55" s="438" customFormat="1"/>
    <row r="56" s="438" customFormat="1"/>
    <row r="57" s="438" customFormat="1"/>
    <row r="58" s="438" customFormat="1"/>
    <row r="59" s="438" customFormat="1"/>
    <row r="60" s="438" customFormat="1"/>
    <row r="61" s="438" customFormat="1"/>
    <row r="62" s="438" customFormat="1"/>
    <row r="63" s="438" customFormat="1"/>
    <row r="64" s="438" customFormat="1"/>
    <row r="65" s="438" customFormat="1"/>
    <row r="66" s="438" customFormat="1"/>
    <row r="67" s="438" customFormat="1"/>
  </sheetData>
  <mergeCells count="6">
    <mergeCell ref="S6:T6"/>
    <mergeCell ref="B7:C8"/>
    <mergeCell ref="D7:D8"/>
    <mergeCell ref="K7:K8"/>
    <mergeCell ref="R7:R8"/>
    <mergeCell ref="S7:S8"/>
  </mergeCells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E41:G41 I41:J41 L41:N41 P41:Q41" xr:uid="{B86DEAD5-CFA0-430F-814B-DBFEAE58FB62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E20:G21 I20:J21 L20:N21 P20:Q21 P23:Q26 I23:J26 E23:G26 L23:N26" xr:uid="{95831528-C34E-4F21-816E-389B13A574F9}">
      <formula1>0</formula1>
      <formula2>9999999999999990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137C4-17E4-4B9C-9179-58A957387102}">
  <dimension ref="A1:P141"/>
  <sheetViews>
    <sheetView tabSelected="1" zoomScale="75" zoomScaleNormal="75" workbookViewId="0">
      <pane xSplit="2" ySplit="9" topLeftCell="C93" activePane="bottomRight" state="frozen"/>
      <selection activeCell="R19" sqref="R19"/>
      <selection pane="topRight" activeCell="R19" sqref="R19"/>
      <selection pane="bottomLeft" activeCell="R19" sqref="R19"/>
      <selection pane="bottomRight" activeCell="D71" sqref="D71"/>
    </sheetView>
  </sheetViews>
  <sheetFormatPr defaultColWidth="10.59765625" defaultRowHeight="15.6"/>
  <cols>
    <col min="1" max="1" width="52.59765625" style="436" customWidth="1"/>
    <col min="2" max="2" width="10.59765625" style="643" customWidth="1"/>
    <col min="3" max="3" width="17.59765625" style="436" customWidth="1"/>
    <col min="4" max="5" width="15.59765625" style="436" customWidth="1"/>
    <col min="6" max="6" width="16.8984375" style="438" customWidth="1"/>
    <col min="7" max="7" width="0.19921875" style="438" customWidth="1"/>
    <col min="8" max="26" width="10.59765625" style="438" customWidth="1"/>
    <col min="27" max="16384" width="10.59765625" style="438"/>
  </cols>
  <sheetData>
    <row r="1" spans="1:6">
      <c r="A1" s="528" t="s">
        <v>644</v>
      </c>
      <c r="B1" s="528"/>
      <c r="C1" s="528"/>
      <c r="D1" s="528"/>
      <c r="E1" s="528"/>
      <c r="F1" s="529"/>
    </row>
    <row r="2" spans="1:6">
      <c r="A2" s="440" t="s">
        <v>560</v>
      </c>
      <c r="B2" s="530"/>
      <c r="C2" s="531"/>
      <c r="D2" s="532"/>
      <c r="E2" s="529"/>
      <c r="F2" s="529"/>
    </row>
    <row r="3" spans="1:6">
      <c r="A3" s="533"/>
      <c r="B3" s="530"/>
      <c r="C3" s="531"/>
      <c r="D3" s="529"/>
      <c r="E3" s="529"/>
      <c r="F3" s="529"/>
    </row>
    <row r="4" spans="1:6">
      <c r="A4" s="534" t="s">
        <v>511</v>
      </c>
      <c r="B4" s="535"/>
      <c r="C4" s="451"/>
      <c r="D4" s="453"/>
      <c r="E4" s="454"/>
    </row>
    <row r="5" spans="1:6">
      <c r="A5" s="456">
        <v>130545438</v>
      </c>
      <c r="B5" s="455"/>
      <c r="C5" s="438"/>
      <c r="D5" s="438"/>
      <c r="E5" s="438"/>
    </row>
    <row r="6" spans="1:6" ht="16.2" thickBot="1">
      <c r="A6" s="461">
        <v>44196</v>
      </c>
      <c r="B6" s="536"/>
      <c r="C6" s="455"/>
      <c r="D6" s="464" t="s">
        <v>507</v>
      </c>
      <c r="E6" s="464"/>
    </row>
    <row r="7" spans="1:6" s="472" customFormat="1" ht="15.9" customHeight="1">
      <c r="A7" s="537" t="s">
        <v>473</v>
      </c>
      <c r="B7" s="538" t="s">
        <v>645</v>
      </c>
      <c r="C7" s="539" t="s">
        <v>646</v>
      </c>
      <c r="D7" s="540" t="s">
        <v>647</v>
      </c>
      <c r="E7" s="541"/>
      <c r="F7" s="542"/>
    </row>
    <row r="8" spans="1:6" s="472" customFormat="1">
      <c r="A8" s="543"/>
      <c r="B8" s="544"/>
      <c r="C8" s="545"/>
      <c r="D8" s="546" t="s">
        <v>648</v>
      </c>
      <c r="E8" s="547" t="s">
        <v>649</v>
      </c>
      <c r="F8" s="542"/>
    </row>
    <row r="9" spans="1:6" s="472" customFormat="1" ht="16.2" thickBot="1">
      <c r="A9" s="548" t="s">
        <v>1</v>
      </c>
      <c r="B9" s="549" t="s">
        <v>2</v>
      </c>
      <c r="C9" s="550">
        <v>1</v>
      </c>
      <c r="D9" s="550">
        <v>2</v>
      </c>
      <c r="E9" s="551">
        <v>3</v>
      </c>
      <c r="F9" s="542"/>
    </row>
    <row r="10" spans="1:6" ht="16.8" thickBot="1">
      <c r="A10" s="552" t="s">
        <v>650</v>
      </c>
      <c r="B10" s="553" t="s">
        <v>651</v>
      </c>
      <c r="C10" s="554"/>
      <c r="D10" s="554"/>
      <c r="E10" s="555">
        <f>C10-D10</f>
        <v>0</v>
      </c>
      <c r="F10" s="556"/>
    </row>
    <row r="11" spans="1:6">
      <c r="A11" s="552" t="s">
        <v>652</v>
      </c>
      <c r="B11" s="557"/>
      <c r="C11" s="558"/>
      <c r="D11" s="558"/>
      <c r="E11" s="559"/>
      <c r="F11" s="556"/>
    </row>
    <row r="12" spans="1:6">
      <c r="A12" s="560" t="s">
        <v>653</v>
      </c>
      <c r="B12" s="561" t="s">
        <v>654</v>
      </c>
      <c r="C12" s="562">
        <f>SUM(C13:C15)</f>
        <v>0</v>
      </c>
      <c r="D12" s="562">
        <f>SUM(D13:D15)</f>
        <v>0</v>
      </c>
      <c r="E12" s="563">
        <f>SUM(E13:E15)</f>
        <v>0</v>
      </c>
      <c r="F12" s="556"/>
    </row>
    <row r="13" spans="1:6">
      <c r="A13" s="560" t="s">
        <v>655</v>
      </c>
      <c r="B13" s="561" t="s">
        <v>656</v>
      </c>
      <c r="C13" s="564"/>
      <c r="D13" s="564"/>
      <c r="E13" s="563">
        <f t="shared" ref="E13:E43" si="0">C13-D13</f>
        <v>0</v>
      </c>
      <c r="F13" s="556"/>
    </row>
    <row r="14" spans="1:6">
      <c r="A14" s="560" t="s">
        <v>657</v>
      </c>
      <c r="B14" s="561" t="s">
        <v>658</v>
      </c>
      <c r="C14" s="564"/>
      <c r="D14" s="564">
        <f>+C14</f>
        <v>0</v>
      </c>
      <c r="E14" s="563">
        <f t="shared" si="0"/>
        <v>0</v>
      </c>
      <c r="F14" s="556"/>
    </row>
    <row r="15" spans="1:6">
      <c r="A15" s="560" t="s">
        <v>659</v>
      </c>
      <c r="B15" s="561" t="s">
        <v>660</v>
      </c>
      <c r="C15" s="564"/>
      <c r="D15" s="564">
        <f>+C15</f>
        <v>0</v>
      </c>
      <c r="E15" s="563">
        <f t="shared" si="0"/>
        <v>0</v>
      </c>
      <c r="F15" s="556"/>
    </row>
    <row r="16" spans="1:6">
      <c r="A16" s="560" t="s">
        <v>300</v>
      </c>
      <c r="B16" s="561" t="s">
        <v>661</v>
      </c>
      <c r="C16" s="564"/>
      <c r="D16" s="564"/>
      <c r="E16" s="563">
        <f t="shared" si="0"/>
        <v>0</v>
      </c>
      <c r="F16" s="556"/>
    </row>
    <row r="17" spans="1:6">
      <c r="A17" s="560" t="s">
        <v>662</v>
      </c>
      <c r="B17" s="561" t="s">
        <v>663</v>
      </c>
      <c r="C17" s="562">
        <f>+C18+C19</f>
        <v>0</v>
      </c>
      <c r="D17" s="562">
        <f>+D18+D19</f>
        <v>0</v>
      </c>
      <c r="E17" s="563">
        <f t="shared" si="0"/>
        <v>0</v>
      </c>
      <c r="F17" s="556"/>
    </row>
    <row r="18" spans="1:6">
      <c r="A18" s="560" t="s">
        <v>664</v>
      </c>
      <c r="B18" s="561" t="s">
        <v>665</v>
      </c>
      <c r="C18" s="564"/>
      <c r="D18" s="564"/>
      <c r="E18" s="563">
        <f t="shared" si="0"/>
        <v>0</v>
      </c>
      <c r="F18" s="556"/>
    </row>
    <row r="19" spans="1:6">
      <c r="A19" s="560" t="s">
        <v>659</v>
      </c>
      <c r="B19" s="561" t="s">
        <v>666</v>
      </c>
      <c r="C19" s="564"/>
      <c r="D19" s="564"/>
      <c r="E19" s="563">
        <f t="shared" si="0"/>
        <v>0</v>
      </c>
      <c r="F19" s="556"/>
    </row>
    <row r="20" spans="1:6" ht="16.8" thickBot="1">
      <c r="A20" s="565" t="s">
        <v>303</v>
      </c>
      <c r="B20" s="566" t="s">
        <v>667</v>
      </c>
      <c r="C20" s="567">
        <f>C12+C16+C17</f>
        <v>0</v>
      </c>
      <c r="D20" s="567">
        <f>D12+D16+D17</f>
        <v>0</v>
      </c>
      <c r="E20" s="568">
        <f>E12+E16+E17</f>
        <v>0</v>
      </c>
      <c r="F20" s="556"/>
    </row>
    <row r="21" spans="1:6">
      <c r="A21" s="569" t="s">
        <v>668</v>
      </c>
      <c r="B21" s="570"/>
      <c r="C21" s="558"/>
      <c r="D21" s="558"/>
      <c r="E21" s="559">
        <f t="shared" si="0"/>
        <v>0</v>
      </c>
      <c r="F21" s="556"/>
    </row>
    <row r="22" spans="1:6" ht="16.2">
      <c r="A22" s="571" t="s">
        <v>669</v>
      </c>
      <c r="B22" s="572" t="s">
        <v>670</v>
      </c>
      <c r="C22" s="573">
        <v>633</v>
      </c>
      <c r="D22" s="573"/>
      <c r="E22" s="574">
        <f t="shared" si="0"/>
        <v>633</v>
      </c>
      <c r="F22" s="556"/>
    </row>
    <row r="23" spans="1:6" ht="16.2" thickBot="1">
      <c r="A23" s="575"/>
      <c r="B23" s="576"/>
      <c r="C23" s="577"/>
      <c r="D23" s="577"/>
      <c r="E23" s="578"/>
      <c r="F23" s="556"/>
    </row>
    <row r="24" spans="1:6">
      <c r="A24" s="579" t="s">
        <v>671</v>
      </c>
      <c r="B24" s="580"/>
      <c r="C24" s="581"/>
      <c r="D24" s="581"/>
      <c r="E24" s="582"/>
      <c r="F24" s="556"/>
    </row>
    <row r="25" spans="1:6">
      <c r="A25" s="560" t="s">
        <v>653</v>
      </c>
      <c r="B25" s="561" t="s">
        <v>672</v>
      </c>
      <c r="C25" s="562">
        <f>SUM(C26:C28)</f>
        <v>1916</v>
      </c>
      <c r="D25" s="562">
        <f>SUM(D26:D28)</f>
        <v>1916</v>
      </c>
      <c r="E25" s="563">
        <f>SUM(E26:E28)</f>
        <v>0</v>
      </c>
      <c r="F25" s="556"/>
    </row>
    <row r="26" spans="1:6">
      <c r="A26" s="560" t="s">
        <v>673</v>
      </c>
      <c r="B26" s="561" t="s">
        <v>674</v>
      </c>
      <c r="C26" s="564">
        <v>0</v>
      </c>
      <c r="D26" s="564"/>
      <c r="E26" s="563">
        <f t="shared" si="0"/>
        <v>0</v>
      </c>
      <c r="F26" s="556"/>
    </row>
    <row r="27" spans="1:6">
      <c r="A27" s="560" t="s">
        <v>675</v>
      </c>
      <c r="B27" s="561" t="s">
        <v>676</v>
      </c>
      <c r="C27" s="564">
        <v>1916</v>
      </c>
      <c r="D27" s="564">
        <v>1916</v>
      </c>
      <c r="E27" s="563">
        <f t="shared" si="0"/>
        <v>0</v>
      </c>
      <c r="F27" s="556"/>
    </row>
    <row r="28" spans="1:6">
      <c r="A28" s="560" t="s">
        <v>659</v>
      </c>
      <c r="B28" s="561" t="s">
        <v>677</v>
      </c>
      <c r="C28" s="564"/>
      <c r="D28" s="564"/>
      <c r="E28" s="563">
        <f t="shared" si="0"/>
        <v>0</v>
      </c>
      <c r="F28" s="556"/>
    </row>
    <row r="29" spans="1:6">
      <c r="A29" s="560" t="s">
        <v>678</v>
      </c>
      <c r="B29" s="561" t="s">
        <v>679</v>
      </c>
      <c r="C29" s="564">
        <v>24818</v>
      </c>
      <c r="D29" s="564">
        <v>24818</v>
      </c>
      <c r="E29" s="563">
        <f t="shared" si="0"/>
        <v>0</v>
      </c>
      <c r="F29" s="556"/>
    </row>
    <row r="30" spans="1:6">
      <c r="A30" s="560" t="s">
        <v>313</v>
      </c>
      <c r="B30" s="561" t="s">
        <v>680</v>
      </c>
      <c r="C30" s="564">
        <v>235</v>
      </c>
      <c r="D30" s="564">
        <v>235</v>
      </c>
      <c r="E30" s="563">
        <f t="shared" si="0"/>
        <v>0</v>
      </c>
      <c r="F30" s="556"/>
    </row>
    <row r="31" spans="1:6">
      <c r="A31" s="560" t="s">
        <v>314</v>
      </c>
      <c r="B31" s="561" t="s">
        <v>681</v>
      </c>
      <c r="C31" s="564">
        <v>0</v>
      </c>
      <c r="D31" s="564">
        <v>0</v>
      </c>
      <c r="E31" s="563">
        <f t="shared" si="0"/>
        <v>0</v>
      </c>
      <c r="F31" s="556"/>
    </row>
    <row r="32" spans="1:6">
      <c r="A32" s="560" t="s">
        <v>315</v>
      </c>
      <c r="B32" s="561" t="s">
        <v>682</v>
      </c>
      <c r="C32" s="564">
        <v>316</v>
      </c>
      <c r="D32" s="564">
        <v>316</v>
      </c>
      <c r="E32" s="563">
        <f t="shared" si="0"/>
        <v>0</v>
      </c>
      <c r="F32" s="556"/>
    </row>
    <row r="33" spans="1:7">
      <c r="A33" s="560" t="s">
        <v>683</v>
      </c>
      <c r="B33" s="561" t="s">
        <v>684</v>
      </c>
      <c r="C33" s="564"/>
      <c r="D33" s="564"/>
      <c r="E33" s="563">
        <f t="shared" si="0"/>
        <v>0</v>
      </c>
      <c r="F33" s="556"/>
    </row>
    <row r="34" spans="1:7">
      <c r="A34" s="560" t="s">
        <v>685</v>
      </c>
      <c r="B34" s="561" t="s">
        <v>686</v>
      </c>
      <c r="C34" s="562">
        <f>SUM(C35:C38)</f>
        <v>379</v>
      </c>
      <c r="D34" s="562">
        <f>SUM(D35:D38)</f>
        <v>379</v>
      </c>
      <c r="E34" s="563">
        <f>SUM(E35:E38)</f>
        <v>0</v>
      </c>
      <c r="F34" s="556"/>
    </row>
    <row r="35" spans="1:7">
      <c r="A35" s="560" t="s">
        <v>687</v>
      </c>
      <c r="B35" s="561" t="s">
        <v>688</v>
      </c>
      <c r="C35" s="564">
        <v>379</v>
      </c>
      <c r="D35" s="564">
        <v>379</v>
      </c>
      <c r="E35" s="563">
        <f t="shared" si="0"/>
        <v>0</v>
      </c>
      <c r="F35" s="556"/>
    </row>
    <row r="36" spans="1:7">
      <c r="A36" s="560" t="s">
        <v>689</v>
      </c>
      <c r="B36" s="561" t="s">
        <v>690</v>
      </c>
      <c r="C36" s="564"/>
      <c r="D36" s="564"/>
      <c r="E36" s="563">
        <f t="shared" si="0"/>
        <v>0</v>
      </c>
      <c r="F36" s="556"/>
    </row>
    <row r="37" spans="1:7">
      <c r="A37" s="560" t="s">
        <v>691</v>
      </c>
      <c r="B37" s="561" t="s">
        <v>692</v>
      </c>
      <c r="C37" s="564"/>
      <c r="D37" s="564"/>
      <c r="E37" s="563">
        <f t="shared" si="0"/>
        <v>0</v>
      </c>
      <c r="F37" s="556"/>
    </row>
    <row r="38" spans="1:7">
      <c r="A38" s="560" t="s">
        <v>693</v>
      </c>
      <c r="B38" s="561" t="s">
        <v>694</v>
      </c>
      <c r="C38" s="564"/>
      <c r="D38" s="564"/>
      <c r="E38" s="563">
        <f t="shared" si="0"/>
        <v>0</v>
      </c>
      <c r="F38" s="556"/>
    </row>
    <row r="39" spans="1:7">
      <c r="A39" s="560" t="s">
        <v>695</v>
      </c>
      <c r="B39" s="561" t="s">
        <v>696</v>
      </c>
      <c r="C39" s="562">
        <f>SUM(C40:C43)</f>
        <v>713</v>
      </c>
      <c r="D39" s="562">
        <f>SUM(D40:D43)</f>
        <v>713</v>
      </c>
      <c r="E39" s="563">
        <f>SUM(E40:E43)</f>
        <v>0</v>
      </c>
      <c r="F39" s="556"/>
    </row>
    <row r="40" spans="1:7">
      <c r="A40" s="560" t="s">
        <v>697</v>
      </c>
      <c r="B40" s="561" t="s">
        <v>698</v>
      </c>
      <c r="C40" s="564"/>
      <c r="D40" s="564"/>
      <c r="E40" s="563">
        <f t="shared" si="0"/>
        <v>0</v>
      </c>
      <c r="F40" s="556"/>
    </row>
    <row r="41" spans="1:7">
      <c r="A41" s="560" t="s">
        <v>699</v>
      </c>
      <c r="B41" s="561" t="s">
        <v>700</v>
      </c>
      <c r="C41" s="564"/>
      <c r="D41" s="564"/>
      <c r="E41" s="563">
        <f t="shared" si="0"/>
        <v>0</v>
      </c>
      <c r="F41" s="556"/>
    </row>
    <row r="42" spans="1:7">
      <c r="A42" s="560" t="s">
        <v>701</v>
      </c>
      <c r="B42" s="561" t="s">
        <v>702</v>
      </c>
      <c r="C42" s="564"/>
      <c r="D42" s="564"/>
      <c r="E42" s="563">
        <f t="shared" si="0"/>
        <v>0</v>
      </c>
      <c r="F42" s="556"/>
    </row>
    <row r="43" spans="1:7">
      <c r="A43" s="560" t="s">
        <v>703</v>
      </c>
      <c r="B43" s="561" t="s">
        <v>704</v>
      </c>
      <c r="C43" s="564">
        <v>713</v>
      </c>
      <c r="D43" s="564">
        <v>713</v>
      </c>
      <c r="E43" s="563">
        <f t="shared" si="0"/>
        <v>0</v>
      </c>
      <c r="F43" s="556"/>
    </row>
    <row r="44" spans="1:7" ht="16.8" thickBot="1">
      <c r="A44" s="565" t="s">
        <v>705</v>
      </c>
      <c r="B44" s="566" t="s">
        <v>706</v>
      </c>
      <c r="C44" s="583">
        <f>C25+C29+C30+C32+C31+C33+C34+C39</f>
        <v>28377</v>
      </c>
      <c r="D44" s="583">
        <f>D25+D29+D30+D32+D31+D33+D34+D39</f>
        <v>28377</v>
      </c>
      <c r="E44" s="584">
        <f>E25+E29+E30+E32+E31+E33+E34+E39</f>
        <v>0</v>
      </c>
      <c r="F44" s="585"/>
    </row>
    <row r="45" spans="1:7" ht="16.2" thickBot="1">
      <c r="A45" s="586" t="s">
        <v>707</v>
      </c>
      <c r="B45" s="587" t="s">
        <v>708</v>
      </c>
      <c r="C45" s="588">
        <f>C44+C22+C20+C10</f>
        <v>29010</v>
      </c>
      <c r="D45" s="588">
        <f>D44+D22+D20+D10</f>
        <v>28377</v>
      </c>
      <c r="E45" s="589">
        <f>E44+E22+E20+E10</f>
        <v>633</v>
      </c>
      <c r="F45" s="556"/>
    </row>
    <row r="46" spans="1:7">
      <c r="A46" s="590"/>
      <c r="B46" s="591"/>
      <c r="C46" s="592"/>
      <c r="D46" s="592"/>
      <c r="E46" s="592"/>
      <c r="F46" s="556"/>
    </row>
    <row r="47" spans="1:7">
      <c r="A47" s="590"/>
      <c r="B47" s="591"/>
      <c r="C47" s="592"/>
      <c r="D47" s="592"/>
      <c r="E47" s="592"/>
      <c r="F47" s="556"/>
    </row>
    <row r="48" spans="1:7" ht="16.2" thickBot="1">
      <c r="A48" s="590" t="s">
        <v>709</v>
      </c>
      <c r="B48" s="591"/>
      <c r="C48" s="593"/>
      <c r="D48" s="593"/>
      <c r="E48" s="593"/>
      <c r="F48" s="463"/>
      <c r="G48" s="463"/>
    </row>
    <row r="49" spans="1:6" s="472" customFormat="1">
      <c r="A49" s="594" t="s">
        <v>473</v>
      </c>
      <c r="B49" s="595" t="s">
        <v>474</v>
      </c>
      <c r="C49" s="596" t="s">
        <v>646</v>
      </c>
      <c r="D49" s="597" t="s">
        <v>710</v>
      </c>
      <c r="E49" s="597"/>
      <c r="F49" s="686"/>
    </row>
    <row r="50" spans="1:6" s="472" customFormat="1">
      <c r="A50" s="598"/>
      <c r="B50" s="599"/>
      <c r="C50" s="600"/>
      <c r="D50" s="601" t="s">
        <v>648</v>
      </c>
      <c r="E50" s="601" t="s">
        <v>649</v>
      </c>
      <c r="F50" s="687"/>
    </row>
    <row r="51" spans="1:6" s="472" customFormat="1" ht="16.2" thickBot="1">
      <c r="A51" s="548" t="s">
        <v>1</v>
      </c>
      <c r="B51" s="549" t="s">
        <v>2</v>
      </c>
      <c r="C51" s="550">
        <v>1</v>
      </c>
      <c r="D51" s="550">
        <v>2</v>
      </c>
      <c r="E51" s="602">
        <v>3</v>
      </c>
      <c r="F51" s="688"/>
    </row>
    <row r="52" spans="1:6">
      <c r="A52" s="603" t="s">
        <v>357</v>
      </c>
      <c r="B52" s="604"/>
      <c r="C52" s="605"/>
      <c r="D52" s="605"/>
      <c r="E52" s="605"/>
      <c r="F52" s="689"/>
    </row>
    <row r="53" spans="1:6">
      <c r="A53" s="571" t="s">
        <v>711</v>
      </c>
      <c r="B53" s="606" t="s">
        <v>712</v>
      </c>
      <c r="C53" s="607">
        <f>SUM(C54:C56)</f>
        <v>0</v>
      </c>
      <c r="D53" s="607">
        <f>SUM(D54:D56)</f>
        <v>0</v>
      </c>
      <c r="E53" s="608">
        <f>C53-D53</f>
        <v>0</v>
      </c>
      <c r="F53" s="690"/>
    </row>
    <row r="54" spans="1:6">
      <c r="A54" s="571" t="s">
        <v>713</v>
      </c>
      <c r="B54" s="606" t="s">
        <v>714</v>
      </c>
      <c r="C54" s="19"/>
      <c r="D54" s="19">
        <f>+C54</f>
        <v>0</v>
      </c>
      <c r="E54" s="608">
        <f>C54-D54</f>
        <v>0</v>
      </c>
      <c r="F54" s="691"/>
    </row>
    <row r="55" spans="1:6">
      <c r="A55" s="571" t="s">
        <v>715</v>
      </c>
      <c r="B55" s="606" t="s">
        <v>716</v>
      </c>
      <c r="C55" s="19"/>
      <c r="D55" s="19"/>
      <c r="E55" s="608">
        <f t="shared" ref="E55:E69" si="1">C55-D55</f>
        <v>0</v>
      </c>
      <c r="F55" s="691"/>
    </row>
    <row r="56" spans="1:6">
      <c r="A56" s="571" t="s">
        <v>703</v>
      </c>
      <c r="B56" s="606" t="s">
        <v>717</v>
      </c>
      <c r="C56" s="19"/>
      <c r="D56" s="19"/>
      <c r="E56" s="608">
        <f t="shared" si="1"/>
        <v>0</v>
      </c>
      <c r="F56" s="691"/>
    </row>
    <row r="57" spans="1:6">
      <c r="A57" s="571" t="s">
        <v>718</v>
      </c>
      <c r="B57" s="606" t="s">
        <v>719</v>
      </c>
      <c r="C57" s="607">
        <f>C58+C60</f>
        <v>0</v>
      </c>
      <c r="D57" s="607">
        <f>D58+D60</f>
        <v>0</v>
      </c>
      <c r="E57" s="608">
        <f t="shared" si="1"/>
        <v>0</v>
      </c>
      <c r="F57" s="692"/>
    </row>
    <row r="58" spans="1:6">
      <c r="A58" s="571" t="s">
        <v>720</v>
      </c>
      <c r="B58" s="606" t="s">
        <v>721</v>
      </c>
      <c r="C58" s="19">
        <v>0</v>
      </c>
      <c r="D58" s="19"/>
      <c r="E58" s="608">
        <f t="shared" si="1"/>
        <v>0</v>
      </c>
      <c r="F58" s="691"/>
    </row>
    <row r="59" spans="1:6">
      <c r="A59" s="609" t="s">
        <v>722</v>
      </c>
      <c r="B59" s="606" t="s">
        <v>723</v>
      </c>
      <c r="C59" s="19"/>
      <c r="D59" s="19"/>
      <c r="E59" s="608">
        <f t="shared" si="1"/>
        <v>0</v>
      </c>
      <c r="F59" s="691"/>
    </row>
    <row r="60" spans="1:6">
      <c r="A60" s="609" t="s">
        <v>724</v>
      </c>
      <c r="B60" s="606" t="s">
        <v>725</v>
      </c>
      <c r="C60" s="19"/>
      <c r="D60" s="19"/>
      <c r="E60" s="608">
        <f t="shared" si="1"/>
        <v>0</v>
      </c>
      <c r="F60" s="691"/>
    </row>
    <row r="61" spans="1:6">
      <c r="A61" s="609" t="s">
        <v>722</v>
      </c>
      <c r="B61" s="606" t="s">
        <v>726</v>
      </c>
      <c r="C61" s="19"/>
      <c r="D61" s="19"/>
      <c r="E61" s="608">
        <f t="shared" si="1"/>
        <v>0</v>
      </c>
      <c r="F61" s="691"/>
    </row>
    <row r="62" spans="1:6">
      <c r="A62" s="571" t="s">
        <v>727</v>
      </c>
      <c r="B62" s="606" t="s">
        <v>728</v>
      </c>
      <c r="C62" s="19"/>
      <c r="D62" s="19"/>
      <c r="E62" s="608">
        <f t="shared" si="1"/>
        <v>0</v>
      </c>
      <c r="F62" s="691"/>
    </row>
    <row r="63" spans="1:6">
      <c r="A63" s="571" t="s">
        <v>314</v>
      </c>
      <c r="B63" s="606" t="s">
        <v>729</v>
      </c>
      <c r="C63" s="19"/>
      <c r="D63" s="19"/>
      <c r="E63" s="608">
        <f t="shared" si="1"/>
        <v>0</v>
      </c>
      <c r="F63" s="691"/>
    </row>
    <row r="64" spans="1:6">
      <c r="A64" s="571" t="s">
        <v>360</v>
      </c>
      <c r="B64" s="606" t="s">
        <v>730</v>
      </c>
      <c r="C64" s="19"/>
      <c r="D64" s="19"/>
      <c r="E64" s="608">
        <f t="shared" si="1"/>
        <v>0</v>
      </c>
      <c r="F64" s="691"/>
    </row>
    <row r="65" spans="1:16">
      <c r="A65" s="571" t="s">
        <v>731</v>
      </c>
      <c r="B65" s="606" t="s">
        <v>732</v>
      </c>
      <c r="C65" s="19">
        <v>565.51053110691464</v>
      </c>
      <c r="D65" s="19"/>
      <c r="E65" s="608">
        <f t="shared" si="1"/>
        <v>565.51053110691464</v>
      </c>
      <c r="F65" s="691"/>
    </row>
    <row r="66" spans="1:16">
      <c r="A66" s="571" t="s">
        <v>664</v>
      </c>
      <c r="B66" s="606" t="s">
        <v>733</v>
      </c>
      <c r="C66" s="19">
        <v>565.51053110691464</v>
      </c>
      <c r="D66" s="19"/>
      <c r="E66" s="608">
        <f t="shared" si="1"/>
        <v>565.51053110691464</v>
      </c>
      <c r="F66" s="691"/>
    </row>
    <row r="67" spans="1:16" ht="16.8" thickBot="1">
      <c r="A67" s="610" t="s">
        <v>361</v>
      </c>
      <c r="B67" s="611" t="s">
        <v>734</v>
      </c>
      <c r="C67" s="613">
        <f>C53+C57+C62+C63+C64+C65</f>
        <v>565.51053110691464</v>
      </c>
      <c r="D67" s="612">
        <f>D53+D57+D62+D63+D64+D65</f>
        <v>0</v>
      </c>
      <c r="E67" s="613">
        <f t="shared" si="1"/>
        <v>565.51053110691464</v>
      </c>
      <c r="F67" s="693"/>
      <c r="P67" s="639"/>
    </row>
    <row r="68" spans="1:16">
      <c r="A68" s="614" t="s">
        <v>735</v>
      </c>
      <c r="B68" s="615"/>
      <c r="C68" s="581"/>
      <c r="D68" s="581"/>
      <c r="E68" s="581"/>
      <c r="F68" s="694"/>
    </row>
    <row r="69" spans="1:16">
      <c r="A69" s="571" t="s">
        <v>736</v>
      </c>
      <c r="B69" s="616" t="s">
        <v>737</v>
      </c>
      <c r="C69" s="19"/>
      <c r="D69" s="19"/>
      <c r="E69" s="608">
        <f t="shared" si="1"/>
        <v>0</v>
      </c>
      <c r="F69" s="691"/>
    </row>
    <row r="70" spans="1:16" ht="16.2" thickBot="1">
      <c r="A70" s="617"/>
      <c r="B70" s="618"/>
      <c r="C70" s="619"/>
      <c r="D70" s="619"/>
      <c r="E70" s="619"/>
      <c r="F70" s="695"/>
    </row>
    <row r="71" spans="1:16">
      <c r="A71" s="603" t="s">
        <v>738</v>
      </c>
      <c r="B71" s="604"/>
      <c r="C71" s="620"/>
      <c r="D71" s="620"/>
      <c r="E71" s="620"/>
      <c r="F71" s="696"/>
    </row>
    <row r="72" spans="1:16">
      <c r="A72" s="571" t="s">
        <v>739</v>
      </c>
      <c r="B72" s="606" t="s">
        <v>740</v>
      </c>
      <c r="C72" s="607">
        <f>SUM(C73:C75)</f>
        <v>2659</v>
      </c>
      <c r="D72" s="607">
        <f>SUM(D73:D75)</f>
        <v>2659</v>
      </c>
      <c r="E72" s="607">
        <f>SUM(E73:E75)</f>
        <v>0</v>
      </c>
      <c r="F72" s="692"/>
    </row>
    <row r="73" spans="1:16">
      <c r="A73" s="571" t="s">
        <v>741</v>
      </c>
      <c r="B73" s="606" t="s">
        <v>742</v>
      </c>
      <c r="C73" s="19">
        <v>2659</v>
      </c>
      <c r="D73" s="19">
        <v>2659</v>
      </c>
      <c r="E73" s="608">
        <f t="shared" ref="E73:E96" si="2">C73-D73</f>
        <v>0</v>
      </c>
      <c r="F73" s="691"/>
    </row>
    <row r="74" spans="1:16">
      <c r="A74" s="571" t="s">
        <v>743</v>
      </c>
      <c r="B74" s="606" t="s">
        <v>744</v>
      </c>
      <c r="C74" s="19"/>
      <c r="D74" s="19"/>
      <c r="E74" s="608">
        <f t="shared" si="2"/>
        <v>0</v>
      </c>
      <c r="F74" s="691"/>
    </row>
    <row r="75" spans="1:16">
      <c r="A75" s="621" t="s">
        <v>745</v>
      </c>
      <c r="B75" s="606" t="s">
        <v>746</v>
      </c>
      <c r="C75" s="19"/>
      <c r="D75" s="19"/>
      <c r="E75" s="608">
        <f t="shared" si="2"/>
        <v>0</v>
      </c>
      <c r="F75" s="691"/>
    </row>
    <row r="76" spans="1:16">
      <c r="A76" s="571" t="s">
        <v>747</v>
      </c>
      <c r="B76" s="606" t="s">
        <v>748</v>
      </c>
      <c r="C76" s="607">
        <f>C77+C79</f>
        <v>2003</v>
      </c>
      <c r="D76" s="607">
        <f>D77+D79</f>
        <v>2003</v>
      </c>
      <c r="E76" s="607">
        <f>E77+E79</f>
        <v>0</v>
      </c>
      <c r="F76" s="692"/>
    </row>
    <row r="77" spans="1:16">
      <c r="A77" s="571" t="s">
        <v>749</v>
      </c>
      <c r="B77" s="606" t="s">
        <v>750</v>
      </c>
      <c r="C77" s="19">
        <v>2003</v>
      </c>
      <c r="D77" s="19">
        <v>2003</v>
      </c>
      <c r="E77" s="608">
        <f t="shared" si="2"/>
        <v>0</v>
      </c>
      <c r="F77" s="691"/>
    </row>
    <row r="78" spans="1:16">
      <c r="A78" s="571" t="s">
        <v>751</v>
      </c>
      <c r="B78" s="606" t="s">
        <v>752</v>
      </c>
      <c r="C78" s="19"/>
      <c r="D78" s="19"/>
      <c r="E78" s="608">
        <f t="shared" si="2"/>
        <v>0</v>
      </c>
      <c r="F78" s="691"/>
    </row>
    <row r="79" spans="1:16">
      <c r="A79" s="571" t="s">
        <v>753</v>
      </c>
      <c r="B79" s="606" t="s">
        <v>754</v>
      </c>
      <c r="C79" s="19"/>
      <c r="D79" s="19"/>
      <c r="E79" s="608">
        <f t="shared" si="2"/>
        <v>0</v>
      </c>
      <c r="F79" s="691"/>
    </row>
    <row r="80" spans="1:16">
      <c r="A80" s="571" t="s">
        <v>755</v>
      </c>
      <c r="B80" s="606" t="s">
        <v>756</v>
      </c>
      <c r="C80" s="19"/>
      <c r="D80" s="19"/>
      <c r="E80" s="608">
        <f t="shared" si="2"/>
        <v>0</v>
      </c>
      <c r="F80" s="691"/>
    </row>
    <row r="81" spans="1:6">
      <c r="A81" s="571" t="s">
        <v>757</v>
      </c>
      <c r="B81" s="606" t="s">
        <v>758</v>
      </c>
      <c r="C81" s="607">
        <f>SUM(C82:C85)</f>
        <v>794</v>
      </c>
      <c r="D81" s="607">
        <f>SUM(D82:D85)</f>
        <v>794</v>
      </c>
      <c r="E81" s="607">
        <f>SUM(E82:E85)</f>
        <v>0</v>
      </c>
      <c r="F81" s="692"/>
    </row>
    <row r="82" spans="1:6">
      <c r="A82" s="571" t="s">
        <v>759</v>
      </c>
      <c r="B82" s="606" t="s">
        <v>760</v>
      </c>
      <c r="C82" s="19"/>
      <c r="D82" s="19"/>
      <c r="E82" s="608">
        <f t="shared" si="2"/>
        <v>0</v>
      </c>
      <c r="F82" s="691"/>
    </row>
    <row r="83" spans="1:6">
      <c r="A83" s="571" t="s">
        <v>761</v>
      </c>
      <c r="B83" s="606" t="s">
        <v>762</v>
      </c>
      <c r="C83" s="19"/>
      <c r="D83" s="19"/>
      <c r="E83" s="608">
        <f t="shared" si="2"/>
        <v>0</v>
      </c>
      <c r="F83" s="691"/>
    </row>
    <row r="84" spans="1:6">
      <c r="A84" s="571" t="s">
        <v>763</v>
      </c>
      <c r="B84" s="606" t="s">
        <v>764</v>
      </c>
      <c r="C84" s="19"/>
      <c r="D84" s="19"/>
      <c r="E84" s="608">
        <f t="shared" si="2"/>
        <v>0</v>
      </c>
      <c r="F84" s="691"/>
    </row>
    <row r="85" spans="1:6">
      <c r="A85" s="571" t="s">
        <v>765</v>
      </c>
      <c r="B85" s="606" t="s">
        <v>766</v>
      </c>
      <c r="C85" s="19">
        <v>794</v>
      </c>
      <c r="D85" s="19">
        <v>794</v>
      </c>
      <c r="E85" s="608">
        <f t="shared" si="2"/>
        <v>0</v>
      </c>
      <c r="F85" s="691"/>
    </row>
    <row r="86" spans="1:6">
      <c r="A86" s="571" t="s">
        <v>767</v>
      </c>
      <c r="B86" s="606" t="s">
        <v>768</v>
      </c>
      <c r="C86" s="608">
        <f>SUM(C87:C91)+C95</f>
        <v>31213</v>
      </c>
      <c r="D86" s="608">
        <f>SUM(D87:D91)+D95</f>
        <v>31213</v>
      </c>
      <c r="E86" s="608">
        <f>SUM(E87:E91)+E95</f>
        <v>0</v>
      </c>
      <c r="F86" s="690"/>
    </row>
    <row r="87" spans="1:6">
      <c r="A87" s="571" t="s">
        <v>769</v>
      </c>
      <c r="B87" s="606" t="s">
        <v>770</v>
      </c>
      <c r="C87" s="19"/>
      <c r="D87" s="19"/>
      <c r="E87" s="608">
        <f t="shared" si="2"/>
        <v>0</v>
      </c>
      <c r="F87" s="691"/>
    </row>
    <row r="88" spans="1:6">
      <c r="A88" s="571" t="s">
        <v>771</v>
      </c>
      <c r="B88" s="606" t="s">
        <v>772</v>
      </c>
      <c r="C88" s="19">
        <v>21569</v>
      </c>
      <c r="D88" s="19">
        <v>21569</v>
      </c>
      <c r="E88" s="608">
        <f t="shared" si="2"/>
        <v>0</v>
      </c>
      <c r="F88" s="691"/>
    </row>
    <row r="89" spans="1:6">
      <c r="A89" s="571" t="s">
        <v>773</v>
      </c>
      <c r="B89" s="606" t="s">
        <v>774</v>
      </c>
      <c r="C89" s="19">
        <v>3643</v>
      </c>
      <c r="D89" s="19">
        <v>3643</v>
      </c>
      <c r="E89" s="608">
        <f t="shared" si="2"/>
        <v>0</v>
      </c>
      <c r="F89" s="691"/>
    </row>
    <row r="90" spans="1:6">
      <c r="A90" s="571" t="s">
        <v>775</v>
      </c>
      <c r="B90" s="606" t="s">
        <v>776</v>
      </c>
      <c r="C90" s="19">
        <v>1661</v>
      </c>
      <c r="D90" s="19">
        <v>1661</v>
      </c>
      <c r="E90" s="608">
        <f t="shared" si="2"/>
        <v>0</v>
      </c>
      <c r="F90" s="691"/>
    </row>
    <row r="91" spans="1:6">
      <c r="A91" s="571" t="s">
        <v>777</v>
      </c>
      <c r="B91" s="606" t="s">
        <v>778</v>
      </c>
      <c r="C91" s="607">
        <f>SUM(C92:C94)</f>
        <v>4126</v>
      </c>
      <c r="D91" s="607">
        <f>SUM(D92:D94)</f>
        <v>4126</v>
      </c>
      <c r="E91" s="607">
        <f>SUM(E92:E94)</f>
        <v>0</v>
      </c>
      <c r="F91" s="692"/>
    </row>
    <row r="92" spans="1:6">
      <c r="A92" s="571" t="s">
        <v>687</v>
      </c>
      <c r="B92" s="606" t="s">
        <v>779</v>
      </c>
      <c r="C92" s="19">
        <v>679</v>
      </c>
      <c r="D92" s="19">
        <v>679</v>
      </c>
      <c r="E92" s="608">
        <f t="shared" si="2"/>
        <v>0</v>
      </c>
      <c r="F92" s="691"/>
    </row>
    <row r="93" spans="1:6">
      <c r="A93" s="571" t="s">
        <v>689</v>
      </c>
      <c r="B93" s="606" t="s">
        <v>780</v>
      </c>
      <c r="C93" s="19">
        <v>3126</v>
      </c>
      <c r="D93" s="19">
        <v>3126</v>
      </c>
      <c r="E93" s="608">
        <f t="shared" si="2"/>
        <v>0</v>
      </c>
      <c r="F93" s="691"/>
    </row>
    <row r="94" spans="1:6">
      <c r="A94" s="571" t="s">
        <v>693</v>
      </c>
      <c r="B94" s="606" t="s">
        <v>781</v>
      </c>
      <c r="C94" s="19">
        <v>321</v>
      </c>
      <c r="D94" s="19">
        <v>321</v>
      </c>
      <c r="E94" s="608">
        <f t="shared" si="2"/>
        <v>0</v>
      </c>
      <c r="F94" s="691"/>
    </row>
    <row r="95" spans="1:6">
      <c r="A95" s="571" t="s">
        <v>782</v>
      </c>
      <c r="B95" s="606" t="s">
        <v>783</v>
      </c>
      <c r="C95" s="19">
        <v>214</v>
      </c>
      <c r="D95" s="19">
        <v>214</v>
      </c>
      <c r="E95" s="608">
        <f t="shared" si="2"/>
        <v>0</v>
      </c>
      <c r="F95" s="691"/>
    </row>
    <row r="96" spans="1:6">
      <c r="A96" s="571" t="s">
        <v>784</v>
      </c>
      <c r="B96" s="606" t="s">
        <v>785</v>
      </c>
      <c r="C96" s="19">
        <v>1263</v>
      </c>
      <c r="D96" s="19">
        <v>1263</v>
      </c>
      <c r="E96" s="608">
        <f t="shared" si="2"/>
        <v>0</v>
      </c>
      <c r="F96" s="691"/>
    </row>
    <row r="97" spans="1:11" ht="16.8" thickBot="1">
      <c r="A97" s="622" t="s">
        <v>377</v>
      </c>
      <c r="B97" s="611" t="s">
        <v>786</v>
      </c>
      <c r="C97" s="613">
        <f>C86+C81+C76+C72+C96</f>
        <v>37932</v>
      </c>
      <c r="D97" s="613">
        <f>D86+D81+D76+D72+D96</f>
        <v>37932</v>
      </c>
      <c r="E97" s="613">
        <f>E86+E81+E76+E72+E96</f>
        <v>0</v>
      </c>
      <c r="F97" s="697"/>
      <c r="K97" s="623"/>
    </row>
    <row r="98" spans="1:11" ht="16.2" thickBot="1">
      <c r="A98" s="624" t="s">
        <v>787</v>
      </c>
      <c r="B98" s="625" t="s">
        <v>788</v>
      </c>
      <c r="C98" s="626">
        <f>C97+C69+C67</f>
        <v>38497.510531106913</v>
      </c>
      <c r="D98" s="626">
        <f>D97+D69+D67</f>
        <v>37932</v>
      </c>
      <c r="E98" s="626">
        <f>E97+E69+E67</f>
        <v>565.51053110691464</v>
      </c>
      <c r="F98" s="698"/>
    </row>
    <row r="99" spans="1:11">
      <c r="A99" s="593"/>
      <c r="B99" s="627"/>
      <c r="C99" s="628"/>
      <c r="D99" s="628"/>
      <c r="E99" s="628"/>
      <c r="F99" s="629"/>
    </row>
    <row r="100" spans="1:11" ht="16.2" thickBot="1">
      <c r="A100" s="590" t="s">
        <v>789</v>
      </c>
      <c r="B100" s="630"/>
      <c r="C100" s="628"/>
      <c r="D100" s="628"/>
      <c r="E100" s="628"/>
      <c r="F100" s="463"/>
      <c r="G100" s="463"/>
    </row>
    <row r="101" spans="1:11" s="632" customFormat="1" ht="31.2">
      <c r="A101" s="631" t="s">
        <v>473</v>
      </c>
      <c r="B101" s="570" t="s">
        <v>474</v>
      </c>
      <c r="C101" s="540" t="s">
        <v>790</v>
      </c>
      <c r="D101" s="540" t="s">
        <v>791</v>
      </c>
      <c r="E101" s="540" t="s">
        <v>792</v>
      </c>
      <c r="F101" s="699"/>
    </row>
    <row r="102" spans="1:11" s="632" customFormat="1" ht="16.2" thickBot="1">
      <c r="A102" s="633" t="s">
        <v>1</v>
      </c>
      <c r="B102" s="549" t="s">
        <v>2</v>
      </c>
      <c r="C102" s="550">
        <v>1</v>
      </c>
      <c r="D102" s="550">
        <v>2</v>
      </c>
      <c r="E102" s="550">
        <v>3</v>
      </c>
      <c r="F102" s="688"/>
    </row>
    <row r="103" spans="1:11">
      <c r="A103" s="634" t="s">
        <v>793</v>
      </c>
      <c r="B103" s="635" t="s">
        <v>794</v>
      </c>
      <c r="C103" s="636"/>
      <c r="D103" s="636"/>
      <c r="E103" s="636"/>
      <c r="F103" s="696"/>
    </row>
    <row r="104" spans="1:11">
      <c r="A104" s="571" t="s">
        <v>795</v>
      </c>
      <c r="B104" s="606" t="s">
        <v>796</v>
      </c>
      <c r="C104" s="19"/>
      <c r="D104" s="19"/>
      <c r="E104" s="19"/>
      <c r="F104" s="700"/>
    </row>
    <row r="105" spans="1:11" ht="16.2" thickBot="1">
      <c r="A105" s="575" t="s">
        <v>797</v>
      </c>
      <c r="B105" s="637" t="s">
        <v>798</v>
      </c>
      <c r="C105" s="94">
        <v>2234</v>
      </c>
      <c r="D105" s="94">
        <v>2826</v>
      </c>
      <c r="E105" s="94">
        <v>1589</v>
      </c>
      <c r="F105" s="638">
        <f>C105+D105-E105</f>
        <v>3471</v>
      </c>
      <c r="J105" s="639"/>
    </row>
    <row r="106" spans="1:11" ht="16.8" thickBot="1">
      <c r="A106" s="640" t="s">
        <v>799</v>
      </c>
      <c r="B106" s="641" t="s">
        <v>800</v>
      </c>
      <c r="C106" s="642">
        <f>SUM(C103:C105)</f>
        <v>2234</v>
      </c>
      <c r="D106" s="642">
        <f>SUM(D103:D105)</f>
        <v>2826</v>
      </c>
      <c r="E106" s="642">
        <f>SUM(E103:E105)</f>
        <v>1589</v>
      </c>
      <c r="F106" s="642">
        <f>SUM(F103:F105)</f>
        <v>3471</v>
      </c>
    </row>
    <row r="107" spans="1:11">
      <c r="A107" s="438"/>
      <c r="B107" s="536"/>
      <c r="C107" s="438"/>
      <c r="D107" s="438"/>
      <c r="E107" s="438"/>
    </row>
    <row r="108" spans="1:11">
      <c r="A108" s="438"/>
      <c r="B108" s="536"/>
      <c r="C108" s="438"/>
      <c r="D108" s="438"/>
      <c r="E108" s="438"/>
    </row>
    <row r="109" spans="1:11">
      <c r="A109" s="438" t="s">
        <v>242</v>
      </c>
      <c r="B109" s="374">
        <v>44314</v>
      </c>
      <c r="C109" s="438"/>
      <c r="D109" s="438"/>
      <c r="E109" s="438"/>
    </row>
    <row r="110" spans="1:11">
      <c r="A110" s="133"/>
      <c r="B110" s="374"/>
      <c r="C110" s="133"/>
      <c r="D110" s="438"/>
      <c r="E110" s="438"/>
    </row>
    <row r="111" spans="1:11">
      <c r="A111" s="702" t="s">
        <v>256</v>
      </c>
      <c r="B111" s="702" t="s">
        <v>518</v>
      </c>
      <c r="C111" s="134"/>
      <c r="D111" s="438"/>
      <c r="E111" s="438"/>
    </row>
    <row r="112" spans="1:11">
      <c r="A112" s="133"/>
      <c r="B112" s="373"/>
      <c r="C112" s="133"/>
      <c r="D112" s="438"/>
      <c r="E112" s="438"/>
    </row>
    <row r="113" spans="1:3" s="438" customFormat="1">
      <c r="A113" s="702" t="s">
        <v>247</v>
      </c>
      <c r="B113" s="702" t="s">
        <v>512</v>
      </c>
      <c r="C113" s="133"/>
    </row>
    <row r="114" spans="1:3" s="438" customFormat="1">
      <c r="A114" s="133"/>
      <c r="B114" s="373"/>
      <c r="C114" s="134"/>
    </row>
    <row r="115" spans="1:3" s="438" customFormat="1">
      <c r="B115" s="536"/>
    </row>
    <row r="116" spans="1:3" s="438" customFormat="1">
      <c r="B116" s="536"/>
    </row>
    <row r="117" spans="1:3" s="438" customFormat="1">
      <c r="B117" s="536"/>
    </row>
    <row r="118" spans="1:3" s="438" customFormat="1">
      <c r="B118" s="536"/>
    </row>
    <row r="119" spans="1:3" s="438" customFormat="1">
      <c r="B119" s="536"/>
    </row>
    <row r="120" spans="1:3" s="438" customFormat="1">
      <c r="B120" s="536"/>
    </row>
    <row r="121" spans="1:3" s="438" customFormat="1">
      <c r="B121" s="536"/>
    </row>
    <row r="122" spans="1:3" s="438" customFormat="1">
      <c r="B122" s="536"/>
    </row>
    <row r="123" spans="1:3" s="438" customFormat="1">
      <c r="B123" s="536"/>
    </row>
    <row r="124" spans="1:3" s="438" customFormat="1">
      <c r="B124" s="536"/>
    </row>
    <row r="125" spans="1:3" s="438" customFormat="1">
      <c r="B125" s="536"/>
    </row>
    <row r="126" spans="1:3" s="438" customFormat="1">
      <c r="B126" s="536"/>
    </row>
    <row r="127" spans="1:3" s="438" customFormat="1">
      <c r="B127" s="536"/>
    </row>
    <row r="128" spans="1:3" s="438" customFormat="1">
      <c r="B128" s="536"/>
    </row>
    <row r="129" spans="2:2" s="438" customFormat="1">
      <c r="B129" s="536"/>
    </row>
    <row r="130" spans="2:2" s="438" customFormat="1">
      <c r="B130" s="536"/>
    </row>
    <row r="131" spans="2:2" s="438" customFormat="1">
      <c r="B131" s="536"/>
    </row>
    <row r="132" spans="2:2" s="438" customFormat="1">
      <c r="B132" s="536"/>
    </row>
    <row r="133" spans="2:2" s="438" customFormat="1">
      <c r="B133" s="536"/>
    </row>
    <row r="134" spans="2:2" s="438" customFormat="1">
      <c r="B134" s="536"/>
    </row>
    <row r="135" spans="2:2" s="438" customFormat="1">
      <c r="B135" s="536"/>
    </row>
    <row r="136" spans="2:2" s="438" customFormat="1">
      <c r="B136" s="536"/>
    </row>
    <row r="137" spans="2:2" s="438" customFormat="1">
      <c r="B137" s="536"/>
    </row>
    <row r="138" spans="2:2" s="438" customFormat="1">
      <c r="B138" s="536"/>
    </row>
    <row r="139" spans="2:2" s="438" customFormat="1">
      <c r="B139" s="536"/>
    </row>
    <row r="140" spans="2:2" s="438" customFormat="1">
      <c r="B140" s="536"/>
    </row>
    <row r="141" spans="2:2" s="438" customFormat="1">
      <c r="B141" s="536"/>
    </row>
  </sheetData>
  <mergeCells count="11">
    <mergeCell ref="A49:A50"/>
    <mergeCell ref="B49:B50"/>
    <mergeCell ref="C49:C50"/>
    <mergeCell ref="F49:F50"/>
    <mergeCell ref="F100:G100"/>
    <mergeCell ref="A1:E1"/>
    <mergeCell ref="D6:E6"/>
    <mergeCell ref="A7:A8"/>
    <mergeCell ref="B7:B8"/>
    <mergeCell ref="C7:C8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7:D90 F82:F85 C92:D96 F87:F90 C82:D85 C103:E105" xr:uid="{28C4BF2D-08BC-48DC-AEB4-B2E02B25ADC0}">
      <formula1>0</formula1>
      <formula2>9999999999999990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81C1F-DD7A-4183-A131-AC0256393A0B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15759</v>
      </c>
      <c r="G13" s="674"/>
      <c r="H13" s="674"/>
      <c r="I13" s="675">
        <f>F13+G13-H13</f>
        <v>15759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15759</v>
      </c>
      <c r="G18" s="678">
        <f t="shared" si="1"/>
        <v>0</v>
      </c>
      <c r="H18" s="678">
        <f t="shared" si="1"/>
        <v>0</v>
      </c>
      <c r="I18" s="679">
        <f t="shared" si="0"/>
        <v>15759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1E9D4413-835C-4D36-9624-2E285C995B2A}">
      <formula1>0</formula1>
      <formula2>9999999999999990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AB2F-715B-48C1-8B96-B93179999B4A}">
  <dimension ref="A1:P237"/>
  <sheetViews>
    <sheetView zoomScale="75" zoomScaleNormal="75" workbookViewId="0">
      <pane xSplit="2" ySplit="11" topLeftCell="C12" activePane="bottomRight" state="frozen"/>
      <selection activeCell="R19" sqref="R19"/>
      <selection pane="topRight" activeCell="R19" sqref="R19"/>
      <selection pane="bottomLeft" activeCell="R19" sqref="R19"/>
      <selection pane="bottomRight" activeCell="F13" sqref="F13"/>
    </sheetView>
  </sheetViews>
  <sheetFormatPr defaultColWidth="10.59765625" defaultRowHeight="15.6"/>
  <cols>
    <col min="1" max="1" width="51.8984375" style="436" customWidth="1"/>
    <col min="2" max="2" width="10.59765625" style="643" customWidth="1"/>
    <col min="3" max="7" width="13.59765625" style="436" customWidth="1"/>
    <col min="8" max="9" width="14.59765625" style="436" customWidth="1"/>
    <col min="10" max="13" width="10.59765625" style="438"/>
    <col min="14" max="14" width="13.5" style="438" bestFit="1" customWidth="1"/>
    <col min="15" max="16" width="10.59765625" style="438"/>
    <col min="17" max="16384" width="10.59765625" style="436"/>
  </cols>
  <sheetData>
    <row r="1" spans="1:16" s="438" customFormat="1">
      <c r="A1" s="278" t="s">
        <v>801</v>
      </c>
      <c r="B1" s="278"/>
      <c r="C1" s="278"/>
      <c r="D1" s="278"/>
      <c r="E1" s="644"/>
      <c r="F1" s="644"/>
      <c r="G1" s="644"/>
      <c r="H1" s="644"/>
      <c r="I1" s="644"/>
      <c r="J1" s="644"/>
      <c r="K1" s="644"/>
      <c r="L1" s="645"/>
      <c r="M1" s="644"/>
      <c r="N1" s="644"/>
      <c r="O1" s="644"/>
    </row>
    <row r="2" spans="1:16" s="438" customFormat="1">
      <c r="A2" s="451"/>
      <c r="B2" s="278"/>
      <c r="C2" s="278"/>
      <c r="D2" s="278"/>
      <c r="E2" s="644"/>
      <c r="F2" s="644"/>
      <c r="G2" s="644"/>
      <c r="H2" s="644"/>
      <c r="I2" s="644"/>
      <c r="J2" s="644"/>
      <c r="K2" s="644"/>
      <c r="L2" s="645"/>
      <c r="M2" s="644"/>
      <c r="N2" s="644"/>
      <c r="O2" s="644"/>
    </row>
    <row r="3" spans="1:16" s="438" customFormat="1">
      <c r="A3" s="278"/>
      <c r="B3" s="278"/>
      <c r="C3" s="278"/>
      <c r="D3" s="278"/>
      <c r="E3" s="644"/>
      <c r="F3" s="644"/>
      <c r="G3" s="644"/>
      <c r="H3" s="644"/>
      <c r="I3" s="644"/>
      <c r="J3" s="644"/>
      <c r="K3" s="644"/>
      <c r="L3" s="644"/>
      <c r="O3" s="644"/>
    </row>
    <row r="4" spans="1:16" s="438" customFormat="1">
      <c r="A4" s="534" t="s">
        <v>511</v>
      </c>
      <c r="B4" s="646"/>
      <c r="C4" s="439"/>
      <c r="D4" s="439"/>
      <c r="E4" s="647"/>
      <c r="F4" s="647"/>
      <c r="G4" s="447"/>
      <c r="H4" s="448"/>
      <c r="I4" s="647"/>
      <c r="J4" s="647"/>
      <c r="K4" s="647"/>
      <c r="L4" s="647"/>
      <c r="O4" s="644"/>
    </row>
    <row r="5" spans="1:16" s="438" customFormat="1">
      <c r="A5" s="456">
        <v>130545438</v>
      </c>
      <c r="B5" s="278"/>
      <c r="C5" s="278"/>
      <c r="D5" s="278"/>
      <c r="E5" s="648"/>
      <c r="F5" s="648"/>
      <c r="G5" s="447"/>
      <c r="H5" s="649"/>
      <c r="I5" s="648"/>
      <c r="J5" s="648"/>
      <c r="K5" s="645"/>
      <c r="L5" s="647"/>
      <c r="O5" s="648"/>
    </row>
    <row r="6" spans="1:16" s="438" customFormat="1">
      <c r="A6" s="461">
        <v>44196</v>
      </c>
      <c r="B6" s="536"/>
      <c r="G6" s="447"/>
      <c r="H6" s="650"/>
    </row>
    <row r="7" spans="1:16" s="438" customFormat="1" ht="16.2" thickBot="1">
      <c r="B7" s="536"/>
      <c r="H7" s="463" t="s">
        <v>507</v>
      </c>
      <c r="I7" s="463"/>
    </row>
    <row r="8" spans="1:16" s="471" customFormat="1" ht="21" customHeight="1">
      <c r="A8" s="651" t="s">
        <v>473</v>
      </c>
      <c r="B8" s="652" t="s">
        <v>474</v>
      </c>
      <c r="C8" s="653" t="s">
        <v>802</v>
      </c>
      <c r="D8" s="654"/>
      <c r="E8" s="654"/>
      <c r="F8" s="654" t="s">
        <v>803</v>
      </c>
      <c r="G8" s="654"/>
      <c r="H8" s="654"/>
      <c r="I8" s="655"/>
      <c r="J8" s="472"/>
      <c r="K8" s="472"/>
      <c r="L8" s="472"/>
      <c r="M8" s="472"/>
      <c r="N8" s="472"/>
      <c r="O8" s="472"/>
      <c r="P8" s="472"/>
    </row>
    <row r="9" spans="1:16" s="471" customFormat="1" ht="24" customHeight="1">
      <c r="A9" s="656"/>
      <c r="B9" s="657"/>
      <c r="C9" s="658" t="s">
        <v>804</v>
      </c>
      <c r="D9" s="658" t="s">
        <v>805</v>
      </c>
      <c r="E9" s="658" t="s">
        <v>806</v>
      </c>
      <c r="F9" s="659" t="s">
        <v>807</v>
      </c>
      <c r="G9" s="660" t="s">
        <v>808</v>
      </c>
      <c r="H9" s="660"/>
      <c r="I9" s="661" t="s">
        <v>809</v>
      </c>
      <c r="J9" s="472"/>
      <c r="K9" s="472"/>
      <c r="L9" s="472"/>
      <c r="M9" s="472"/>
      <c r="N9" s="472"/>
      <c r="O9" s="472"/>
      <c r="P9" s="472"/>
    </row>
    <row r="10" spans="1:16" s="471" customFormat="1" ht="24" customHeight="1">
      <c r="A10" s="656"/>
      <c r="B10" s="657"/>
      <c r="C10" s="658"/>
      <c r="D10" s="658"/>
      <c r="E10" s="658"/>
      <c r="F10" s="659"/>
      <c r="G10" s="662" t="s">
        <v>496</v>
      </c>
      <c r="H10" s="662" t="s">
        <v>497</v>
      </c>
      <c r="I10" s="663"/>
      <c r="J10" s="472"/>
      <c r="K10" s="472"/>
      <c r="L10" s="472"/>
      <c r="M10" s="472"/>
      <c r="N10" s="472"/>
      <c r="O10" s="472"/>
      <c r="P10" s="472"/>
    </row>
    <row r="11" spans="1:16" ht="16.2" thickBot="1">
      <c r="A11" s="664" t="s">
        <v>1</v>
      </c>
      <c r="B11" s="665" t="s">
        <v>2</v>
      </c>
      <c r="C11" s="666">
        <v>1</v>
      </c>
      <c r="D11" s="666">
        <v>2</v>
      </c>
      <c r="E11" s="666">
        <v>3</v>
      </c>
      <c r="F11" s="666">
        <v>4</v>
      </c>
      <c r="G11" s="666">
        <v>5</v>
      </c>
      <c r="H11" s="666">
        <v>6</v>
      </c>
      <c r="I11" s="667">
        <v>7</v>
      </c>
    </row>
    <row r="12" spans="1:16">
      <c r="A12" s="668" t="s">
        <v>810</v>
      </c>
      <c r="B12" s="669"/>
      <c r="C12" s="670"/>
      <c r="D12" s="670"/>
      <c r="E12" s="670"/>
      <c r="F12" s="670"/>
      <c r="G12" s="670"/>
      <c r="H12" s="670"/>
      <c r="I12" s="671"/>
    </row>
    <row r="13" spans="1:16">
      <c r="A13" s="672" t="s">
        <v>811</v>
      </c>
      <c r="B13" s="673" t="s">
        <v>812</v>
      </c>
      <c r="C13" s="674"/>
      <c r="D13" s="674"/>
      <c r="E13" s="674"/>
      <c r="F13" s="674">
        <v>6400</v>
      </c>
      <c r="G13" s="674"/>
      <c r="H13" s="674"/>
      <c r="I13" s="675">
        <f>F13+G13-H13</f>
        <v>6400</v>
      </c>
    </row>
    <row r="14" spans="1:16">
      <c r="A14" s="672" t="s">
        <v>813</v>
      </c>
      <c r="B14" s="673" t="s">
        <v>814</v>
      </c>
      <c r="C14" s="674"/>
      <c r="D14" s="674"/>
      <c r="E14" s="674"/>
      <c r="F14" s="674"/>
      <c r="G14" s="674"/>
      <c r="H14" s="674"/>
      <c r="I14" s="675">
        <f t="shared" ref="I14:I27" si="0">F14+G14-H14</f>
        <v>0</v>
      </c>
    </row>
    <row r="15" spans="1:16">
      <c r="A15" s="672" t="s">
        <v>632</v>
      </c>
      <c r="B15" s="673" t="s">
        <v>815</v>
      </c>
      <c r="C15" s="674"/>
      <c r="D15" s="674"/>
      <c r="E15" s="674"/>
      <c r="F15" s="674"/>
      <c r="G15" s="674"/>
      <c r="H15" s="674"/>
      <c r="I15" s="675">
        <f t="shared" si="0"/>
        <v>0</v>
      </c>
    </row>
    <row r="16" spans="1:16">
      <c r="A16" s="672" t="s">
        <v>816</v>
      </c>
      <c r="B16" s="673" t="s">
        <v>817</v>
      </c>
      <c r="C16" s="674"/>
      <c r="D16" s="674"/>
      <c r="E16" s="674"/>
      <c r="F16" s="674"/>
      <c r="G16" s="674"/>
      <c r="H16" s="674"/>
      <c r="I16" s="675">
        <f t="shared" si="0"/>
        <v>0</v>
      </c>
    </row>
    <row r="17" spans="1:9">
      <c r="A17" s="672" t="s">
        <v>375</v>
      </c>
      <c r="B17" s="673" t="s">
        <v>818</v>
      </c>
      <c r="C17" s="674"/>
      <c r="D17" s="674"/>
      <c r="E17" s="674"/>
      <c r="F17" s="674"/>
      <c r="G17" s="674"/>
      <c r="H17" s="674"/>
      <c r="I17" s="675">
        <f t="shared" si="0"/>
        <v>0</v>
      </c>
    </row>
    <row r="18" spans="1:9" ht="16.8" thickBot="1">
      <c r="A18" s="676" t="s">
        <v>819</v>
      </c>
      <c r="B18" s="677" t="s">
        <v>820</v>
      </c>
      <c r="C18" s="678">
        <f t="shared" ref="C18:H18" si="1">C13+C14+C16+C17</f>
        <v>0</v>
      </c>
      <c r="D18" s="678">
        <f t="shared" si="1"/>
        <v>0</v>
      </c>
      <c r="E18" s="678">
        <f t="shared" si="1"/>
        <v>0</v>
      </c>
      <c r="F18" s="678">
        <f t="shared" si="1"/>
        <v>6400</v>
      </c>
      <c r="G18" s="678">
        <f t="shared" si="1"/>
        <v>0</v>
      </c>
      <c r="H18" s="678">
        <f t="shared" si="1"/>
        <v>0</v>
      </c>
      <c r="I18" s="679">
        <f t="shared" si="0"/>
        <v>6400</v>
      </c>
    </row>
    <row r="19" spans="1:9">
      <c r="A19" s="668" t="s">
        <v>821</v>
      </c>
      <c r="B19" s="680"/>
      <c r="C19" s="681"/>
      <c r="D19" s="681"/>
      <c r="E19" s="681"/>
      <c r="F19" s="681"/>
      <c r="G19" s="681"/>
      <c r="H19" s="681"/>
      <c r="I19" s="682"/>
    </row>
    <row r="20" spans="1:9">
      <c r="A20" s="672" t="s">
        <v>811</v>
      </c>
      <c r="B20" s="673" t="s">
        <v>822</v>
      </c>
      <c r="C20" s="674"/>
      <c r="D20" s="674"/>
      <c r="E20" s="674"/>
      <c r="F20" s="674"/>
      <c r="G20" s="674"/>
      <c r="H20" s="674"/>
      <c r="I20" s="675">
        <f t="shared" si="0"/>
        <v>0</v>
      </c>
    </row>
    <row r="21" spans="1:9">
      <c r="A21" s="672" t="s">
        <v>823</v>
      </c>
      <c r="B21" s="673" t="s">
        <v>824</v>
      </c>
      <c r="C21" s="674"/>
      <c r="D21" s="674"/>
      <c r="E21" s="674"/>
      <c r="F21" s="674"/>
      <c r="G21" s="674"/>
      <c r="H21" s="674"/>
      <c r="I21" s="675">
        <f t="shared" si="0"/>
        <v>0</v>
      </c>
    </row>
    <row r="22" spans="1:9">
      <c r="A22" s="672" t="s">
        <v>825</v>
      </c>
      <c r="B22" s="673" t="s">
        <v>826</v>
      </c>
      <c r="C22" s="674"/>
      <c r="D22" s="674"/>
      <c r="E22" s="674"/>
      <c r="F22" s="674"/>
      <c r="G22" s="674"/>
      <c r="H22" s="674"/>
      <c r="I22" s="675">
        <f t="shared" si="0"/>
        <v>0</v>
      </c>
    </row>
    <row r="23" spans="1:9">
      <c r="A23" s="672" t="s">
        <v>827</v>
      </c>
      <c r="B23" s="673" t="s">
        <v>828</v>
      </c>
      <c r="C23" s="674"/>
      <c r="D23" s="674"/>
      <c r="E23" s="674"/>
      <c r="F23" s="674"/>
      <c r="G23" s="674"/>
      <c r="H23" s="674"/>
      <c r="I23" s="675">
        <f t="shared" si="0"/>
        <v>0</v>
      </c>
    </row>
    <row r="24" spans="1:9">
      <c r="A24" s="672" t="s">
        <v>829</v>
      </c>
      <c r="B24" s="673" t="s">
        <v>830</v>
      </c>
      <c r="C24" s="674"/>
      <c r="D24" s="674"/>
      <c r="E24" s="674"/>
      <c r="F24" s="674"/>
      <c r="G24" s="674"/>
      <c r="H24" s="674"/>
      <c r="I24" s="675">
        <f t="shared" si="0"/>
        <v>0</v>
      </c>
    </row>
    <row r="25" spans="1:9">
      <c r="A25" s="672" t="s">
        <v>831</v>
      </c>
      <c r="B25" s="673" t="s">
        <v>832</v>
      </c>
      <c r="C25" s="674"/>
      <c r="D25" s="674"/>
      <c r="E25" s="674"/>
      <c r="F25" s="674"/>
      <c r="G25" s="674"/>
      <c r="H25" s="674"/>
      <c r="I25" s="675">
        <f t="shared" si="0"/>
        <v>0</v>
      </c>
    </row>
    <row r="26" spans="1:9">
      <c r="A26" s="683" t="s">
        <v>833</v>
      </c>
      <c r="B26" s="673" t="s">
        <v>834</v>
      </c>
      <c r="C26" s="674"/>
      <c r="D26" s="674"/>
      <c r="E26" s="674"/>
      <c r="F26" s="674"/>
      <c r="G26" s="674"/>
      <c r="H26" s="674"/>
      <c r="I26" s="675">
        <f t="shared" si="0"/>
        <v>0</v>
      </c>
    </row>
    <row r="27" spans="1:9" ht="16.8" thickBot="1">
      <c r="A27" s="684" t="s">
        <v>835</v>
      </c>
      <c r="B27" s="677" t="s">
        <v>836</v>
      </c>
      <c r="C27" s="678">
        <f t="shared" ref="C27:H27" si="2">SUM(C20:C26)</f>
        <v>0</v>
      </c>
      <c r="D27" s="678">
        <f t="shared" si="2"/>
        <v>0</v>
      </c>
      <c r="E27" s="678">
        <f t="shared" si="2"/>
        <v>0</v>
      </c>
      <c r="F27" s="678">
        <f t="shared" si="2"/>
        <v>0</v>
      </c>
      <c r="G27" s="678">
        <f t="shared" si="2"/>
        <v>0</v>
      </c>
      <c r="H27" s="678">
        <f t="shared" si="2"/>
        <v>0</v>
      </c>
      <c r="I27" s="679">
        <f t="shared" si="0"/>
        <v>0</v>
      </c>
    </row>
    <row r="28" spans="1:9" s="438" customFormat="1">
      <c r="B28" s="536"/>
      <c r="D28" s="623"/>
      <c r="E28" s="623"/>
      <c r="F28" s="623"/>
      <c r="G28" s="623"/>
      <c r="H28" s="623"/>
      <c r="I28" s="623"/>
    </row>
    <row r="29" spans="1:9" s="438" customFormat="1">
      <c r="B29" s="536"/>
      <c r="D29" s="623"/>
      <c r="E29" s="623"/>
      <c r="F29" s="623"/>
      <c r="G29" s="623"/>
      <c r="H29" s="623"/>
      <c r="I29" s="623"/>
    </row>
    <row r="30" spans="1:9" s="438" customFormat="1">
      <c r="B30" s="536"/>
      <c r="D30" s="623"/>
      <c r="E30" s="623"/>
      <c r="F30" s="623"/>
      <c r="G30" s="623"/>
      <c r="H30" s="623"/>
      <c r="I30" s="623"/>
    </row>
    <row r="31" spans="1:9" s="438" customFormat="1">
      <c r="B31" s="536"/>
      <c r="D31" s="623"/>
      <c r="E31" s="623"/>
      <c r="F31" s="623"/>
      <c r="G31" s="623"/>
      <c r="H31" s="623"/>
      <c r="I31" s="623"/>
    </row>
    <row r="32" spans="1:9" s="438" customFormat="1">
      <c r="B32" s="536"/>
      <c r="D32" s="623"/>
      <c r="E32" s="623"/>
      <c r="F32" s="623"/>
      <c r="G32" s="623"/>
      <c r="H32" s="623"/>
      <c r="I32" s="623"/>
    </row>
    <row r="33" spans="2:9" s="438" customFormat="1">
      <c r="B33" s="536"/>
      <c r="D33" s="623"/>
      <c r="E33" s="623"/>
      <c r="F33" s="623"/>
      <c r="G33" s="623"/>
      <c r="H33" s="623"/>
      <c r="I33" s="623"/>
    </row>
    <row r="34" spans="2:9" s="438" customFormat="1">
      <c r="B34" s="536"/>
      <c r="D34" s="623"/>
      <c r="E34" s="623"/>
      <c r="F34" s="623"/>
      <c r="G34" s="623"/>
      <c r="H34" s="623"/>
      <c r="I34" s="623"/>
    </row>
    <row r="35" spans="2:9" s="438" customFormat="1">
      <c r="B35" s="536"/>
      <c r="D35" s="623"/>
      <c r="E35" s="623"/>
      <c r="F35" s="623"/>
      <c r="G35" s="623"/>
      <c r="H35" s="623"/>
      <c r="I35" s="623"/>
    </row>
    <row r="36" spans="2:9" s="438" customFormat="1">
      <c r="B36" s="536"/>
      <c r="D36" s="623"/>
      <c r="E36" s="623"/>
      <c r="F36" s="623"/>
      <c r="G36" s="623"/>
      <c r="H36" s="623"/>
      <c r="I36" s="623"/>
    </row>
    <row r="37" spans="2:9" s="438" customFormat="1">
      <c r="B37" s="536"/>
      <c r="D37" s="623"/>
      <c r="E37" s="623"/>
      <c r="F37" s="623"/>
      <c r="G37" s="623"/>
      <c r="H37" s="623"/>
      <c r="I37" s="623"/>
    </row>
    <row r="38" spans="2:9" s="438" customFormat="1">
      <c r="B38" s="536"/>
      <c r="D38" s="623"/>
      <c r="E38" s="623"/>
      <c r="F38" s="623"/>
      <c r="G38" s="623"/>
      <c r="H38" s="623"/>
      <c r="I38" s="623"/>
    </row>
    <row r="39" spans="2:9" s="438" customFormat="1">
      <c r="B39" s="536"/>
      <c r="D39" s="623"/>
      <c r="E39" s="623"/>
      <c r="F39" s="623"/>
      <c r="G39" s="623"/>
      <c r="H39" s="623"/>
      <c r="I39" s="623"/>
    </row>
    <row r="40" spans="2:9" s="438" customFormat="1">
      <c r="B40" s="536"/>
      <c r="D40" s="623"/>
      <c r="E40" s="623"/>
      <c r="F40" s="623"/>
      <c r="G40" s="623"/>
      <c r="H40" s="623"/>
      <c r="I40" s="623"/>
    </row>
    <row r="41" spans="2:9" s="438" customFormat="1">
      <c r="B41" s="536"/>
      <c r="D41" s="623"/>
      <c r="E41" s="623"/>
      <c r="F41" s="623"/>
      <c r="G41" s="623"/>
      <c r="H41" s="623"/>
      <c r="I41" s="623"/>
    </row>
    <row r="42" spans="2:9" s="438" customFormat="1">
      <c r="B42" s="536"/>
      <c r="D42" s="623"/>
      <c r="E42" s="623"/>
      <c r="F42" s="623"/>
      <c r="G42" s="623"/>
      <c r="H42" s="623"/>
      <c r="I42" s="623"/>
    </row>
    <row r="43" spans="2:9" s="438" customFormat="1">
      <c r="B43" s="536"/>
      <c r="D43" s="623"/>
      <c r="E43" s="623"/>
      <c r="F43" s="623"/>
      <c r="G43" s="623"/>
      <c r="H43" s="623"/>
      <c r="I43" s="623"/>
    </row>
    <row r="44" spans="2:9" s="438" customFormat="1">
      <c r="B44" s="536"/>
      <c r="D44" s="623"/>
      <c r="E44" s="623"/>
      <c r="F44" s="623"/>
      <c r="G44" s="623"/>
      <c r="H44" s="623"/>
      <c r="I44" s="623"/>
    </row>
    <row r="45" spans="2:9" s="438" customFormat="1">
      <c r="B45" s="536"/>
      <c r="D45" s="623"/>
      <c r="E45" s="623"/>
      <c r="F45" s="623"/>
      <c r="G45" s="623"/>
      <c r="H45" s="623"/>
      <c r="I45" s="623"/>
    </row>
    <row r="46" spans="2:9" s="438" customFormat="1">
      <c r="B46" s="536"/>
      <c r="D46" s="623"/>
      <c r="E46" s="623"/>
      <c r="F46" s="623"/>
      <c r="G46" s="623"/>
      <c r="H46" s="623"/>
      <c r="I46" s="623"/>
    </row>
    <row r="47" spans="2:9" s="438" customFormat="1">
      <c r="B47" s="536"/>
      <c r="D47" s="623"/>
      <c r="E47" s="623"/>
      <c r="F47" s="623"/>
      <c r="G47" s="623"/>
      <c r="H47" s="623"/>
      <c r="I47" s="623"/>
    </row>
    <row r="48" spans="2:9" s="438" customFormat="1">
      <c r="B48" s="536"/>
      <c r="D48" s="623"/>
      <c r="E48" s="623"/>
      <c r="F48" s="623"/>
      <c r="G48" s="623"/>
      <c r="H48" s="623"/>
      <c r="I48" s="623"/>
    </row>
    <row r="49" spans="2:9" s="438" customFormat="1">
      <c r="B49" s="536"/>
      <c r="D49" s="623"/>
      <c r="E49" s="623"/>
      <c r="F49" s="623"/>
      <c r="G49" s="623"/>
      <c r="H49" s="623"/>
      <c r="I49" s="623"/>
    </row>
    <row r="50" spans="2:9" s="438" customFormat="1">
      <c r="B50" s="536"/>
      <c r="D50" s="623"/>
      <c r="E50" s="623"/>
      <c r="F50" s="623"/>
      <c r="G50" s="623"/>
      <c r="H50" s="623"/>
      <c r="I50" s="623"/>
    </row>
    <row r="51" spans="2:9" s="438" customFormat="1">
      <c r="B51" s="536"/>
      <c r="D51" s="623"/>
      <c r="E51" s="623"/>
      <c r="F51" s="623"/>
      <c r="G51" s="623"/>
      <c r="H51" s="623"/>
      <c r="I51" s="623"/>
    </row>
    <row r="52" spans="2:9" s="438" customFormat="1">
      <c r="B52" s="536"/>
      <c r="D52" s="623"/>
      <c r="E52" s="623"/>
      <c r="F52" s="623"/>
      <c r="G52" s="623"/>
      <c r="H52" s="623"/>
      <c r="I52" s="623"/>
    </row>
    <row r="53" spans="2:9" s="438" customFormat="1">
      <c r="B53" s="536"/>
      <c r="D53" s="623"/>
      <c r="E53" s="623"/>
      <c r="F53" s="623"/>
      <c r="G53" s="623"/>
      <c r="H53" s="623"/>
      <c r="I53" s="623"/>
    </row>
    <row r="54" spans="2:9" s="438" customFormat="1">
      <c r="B54" s="536"/>
      <c r="D54" s="623"/>
      <c r="E54" s="623"/>
      <c r="F54" s="623"/>
      <c r="G54" s="623"/>
      <c r="H54" s="623"/>
      <c r="I54" s="623"/>
    </row>
    <row r="55" spans="2:9" s="438" customFormat="1">
      <c r="B55" s="536"/>
      <c r="D55" s="623"/>
      <c r="E55" s="623"/>
      <c r="F55" s="623"/>
      <c r="G55" s="623"/>
      <c r="H55" s="623"/>
      <c r="I55" s="623"/>
    </row>
    <row r="56" spans="2:9" s="438" customFormat="1">
      <c r="B56" s="536"/>
      <c r="D56" s="623"/>
      <c r="E56" s="623"/>
      <c r="F56" s="623"/>
      <c r="G56" s="623"/>
      <c r="H56" s="623"/>
      <c r="I56" s="623"/>
    </row>
    <row r="57" spans="2:9">
      <c r="D57" s="685"/>
      <c r="E57" s="685"/>
      <c r="F57" s="685"/>
      <c r="G57" s="685"/>
      <c r="H57" s="685"/>
      <c r="I57" s="685"/>
    </row>
    <row r="58" spans="2:9">
      <c r="D58" s="685"/>
      <c r="E58" s="685"/>
      <c r="F58" s="685"/>
      <c r="G58" s="685"/>
      <c r="H58" s="685"/>
      <c r="I58" s="685"/>
    </row>
    <row r="59" spans="2:9">
      <c r="D59" s="685"/>
      <c r="E59" s="685"/>
      <c r="F59" s="685"/>
      <c r="G59" s="685"/>
      <c r="H59" s="685"/>
      <c r="I59" s="685"/>
    </row>
    <row r="60" spans="2:9">
      <c r="D60" s="685"/>
      <c r="E60" s="685"/>
      <c r="F60" s="685"/>
      <c r="G60" s="685"/>
      <c r="H60" s="685"/>
      <c r="I60" s="685"/>
    </row>
    <row r="61" spans="2:9">
      <c r="D61" s="685"/>
      <c r="E61" s="685"/>
      <c r="F61" s="685"/>
      <c r="G61" s="685"/>
      <c r="H61" s="685"/>
      <c r="I61" s="685"/>
    </row>
    <row r="62" spans="2:9">
      <c r="D62" s="685"/>
      <c r="E62" s="685"/>
      <c r="F62" s="685"/>
      <c r="G62" s="685"/>
      <c r="H62" s="685"/>
      <c r="I62" s="685"/>
    </row>
    <row r="63" spans="2:9">
      <c r="D63" s="685"/>
      <c r="E63" s="685"/>
      <c r="F63" s="685"/>
      <c r="G63" s="685"/>
      <c r="H63" s="685"/>
      <c r="I63" s="685"/>
    </row>
    <row r="64" spans="2:9">
      <c r="D64" s="685"/>
      <c r="E64" s="685"/>
      <c r="F64" s="685"/>
      <c r="G64" s="685"/>
      <c r="H64" s="685"/>
      <c r="I64" s="685"/>
    </row>
    <row r="65" spans="4:9">
      <c r="D65" s="685"/>
      <c r="E65" s="685"/>
      <c r="F65" s="685"/>
      <c r="G65" s="685"/>
      <c r="H65" s="685"/>
      <c r="I65" s="685"/>
    </row>
    <row r="66" spans="4:9">
      <c r="D66" s="685"/>
      <c r="E66" s="685"/>
      <c r="F66" s="685"/>
      <c r="G66" s="685"/>
      <c r="H66" s="685"/>
      <c r="I66" s="685"/>
    </row>
    <row r="67" spans="4:9">
      <c r="D67" s="685"/>
      <c r="E67" s="685"/>
      <c r="F67" s="685"/>
      <c r="G67" s="685"/>
      <c r="H67" s="685"/>
      <c r="I67" s="685"/>
    </row>
    <row r="68" spans="4:9">
      <c r="D68" s="685"/>
      <c r="E68" s="685"/>
      <c r="F68" s="685"/>
      <c r="G68" s="685"/>
      <c r="H68" s="685"/>
      <c r="I68" s="685"/>
    </row>
    <row r="69" spans="4:9">
      <c r="D69" s="685"/>
      <c r="E69" s="685"/>
      <c r="F69" s="685"/>
      <c r="G69" s="685"/>
      <c r="H69" s="685"/>
      <c r="I69" s="685"/>
    </row>
    <row r="70" spans="4:9">
      <c r="D70" s="685"/>
      <c r="E70" s="685"/>
      <c r="F70" s="685"/>
      <c r="G70" s="685"/>
      <c r="H70" s="685"/>
      <c r="I70" s="685"/>
    </row>
    <row r="71" spans="4:9">
      <c r="D71" s="685"/>
      <c r="E71" s="685"/>
      <c r="F71" s="685"/>
      <c r="G71" s="685"/>
      <c r="H71" s="685"/>
      <c r="I71" s="685"/>
    </row>
    <row r="72" spans="4:9">
      <c r="D72" s="685"/>
      <c r="E72" s="685"/>
      <c r="F72" s="685"/>
      <c r="G72" s="685"/>
      <c r="H72" s="685"/>
      <c r="I72" s="685"/>
    </row>
    <row r="73" spans="4:9">
      <c r="D73" s="685"/>
      <c r="E73" s="685"/>
      <c r="F73" s="685"/>
      <c r="G73" s="685"/>
      <c r="H73" s="685"/>
      <c r="I73" s="685"/>
    </row>
    <row r="74" spans="4:9">
      <c r="D74" s="685"/>
      <c r="E74" s="685"/>
      <c r="F74" s="685"/>
      <c r="G74" s="685"/>
      <c r="H74" s="685"/>
      <c r="I74" s="685"/>
    </row>
    <row r="75" spans="4:9">
      <c r="D75" s="685"/>
      <c r="E75" s="685"/>
      <c r="F75" s="685"/>
      <c r="G75" s="685"/>
      <c r="H75" s="685"/>
      <c r="I75" s="685"/>
    </row>
    <row r="76" spans="4:9">
      <c r="D76" s="685"/>
      <c r="E76" s="685"/>
      <c r="F76" s="685"/>
      <c r="G76" s="685"/>
      <c r="H76" s="685"/>
      <c r="I76" s="685"/>
    </row>
    <row r="77" spans="4:9">
      <c r="D77" s="685"/>
      <c r="E77" s="685"/>
      <c r="F77" s="685"/>
      <c r="G77" s="685"/>
      <c r="H77" s="685"/>
      <c r="I77" s="685"/>
    </row>
    <row r="78" spans="4:9">
      <c r="D78" s="685"/>
      <c r="E78" s="685"/>
      <c r="F78" s="685"/>
      <c r="G78" s="685"/>
      <c r="H78" s="685"/>
      <c r="I78" s="685"/>
    </row>
    <row r="79" spans="4:9">
      <c r="D79" s="685"/>
      <c r="E79" s="685"/>
      <c r="F79" s="685"/>
      <c r="G79" s="685"/>
      <c r="H79" s="685"/>
      <c r="I79" s="685"/>
    </row>
    <row r="80" spans="4:9">
      <c r="D80" s="685"/>
      <c r="E80" s="685"/>
      <c r="F80" s="685"/>
      <c r="G80" s="685"/>
      <c r="H80" s="685"/>
      <c r="I80" s="685"/>
    </row>
    <row r="81" spans="4:9">
      <c r="D81" s="685"/>
      <c r="E81" s="685"/>
      <c r="F81" s="685"/>
      <c r="G81" s="685"/>
      <c r="H81" s="685"/>
      <c r="I81" s="685"/>
    </row>
    <row r="82" spans="4:9">
      <c r="D82" s="685"/>
      <c r="E82" s="685"/>
      <c r="F82" s="685"/>
      <c r="G82" s="685"/>
      <c r="H82" s="685"/>
      <c r="I82" s="685"/>
    </row>
    <row r="83" spans="4:9">
      <c r="D83" s="685"/>
      <c r="E83" s="685"/>
      <c r="F83" s="685"/>
      <c r="G83" s="685"/>
      <c r="H83" s="685"/>
      <c r="I83" s="685"/>
    </row>
    <row r="84" spans="4:9">
      <c r="D84" s="685"/>
      <c r="E84" s="685"/>
      <c r="F84" s="685"/>
      <c r="G84" s="685"/>
      <c r="H84" s="685"/>
      <c r="I84" s="685"/>
    </row>
    <row r="85" spans="4:9">
      <c r="D85" s="685"/>
      <c r="E85" s="685"/>
      <c r="F85" s="685"/>
      <c r="G85" s="685"/>
      <c r="H85" s="685"/>
      <c r="I85" s="685"/>
    </row>
    <row r="86" spans="4:9">
      <c r="D86" s="685"/>
      <c r="E86" s="685"/>
      <c r="F86" s="685"/>
      <c r="G86" s="685"/>
      <c r="H86" s="685"/>
      <c r="I86" s="685"/>
    </row>
    <row r="87" spans="4:9">
      <c r="D87" s="685"/>
      <c r="E87" s="685"/>
      <c r="F87" s="685"/>
      <c r="G87" s="685"/>
      <c r="H87" s="685"/>
      <c r="I87" s="685"/>
    </row>
    <row r="88" spans="4:9">
      <c r="D88" s="685"/>
      <c r="E88" s="685"/>
      <c r="F88" s="685"/>
      <c r="G88" s="685"/>
      <c r="H88" s="685"/>
      <c r="I88" s="685"/>
    </row>
    <row r="89" spans="4:9">
      <c r="D89" s="685"/>
      <c r="E89" s="685"/>
      <c r="F89" s="685"/>
      <c r="G89" s="685"/>
      <c r="H89" s="685"/>
      <c r="I89" s="685"/>
    </row>
    <row r="90" spans="4:9">
      <c r="D90" s="685"/>
      <c r="E90" s="685"/>
      <c r="F90" s="685"/>
      <c r="G90" s="685"/>
      <c r="H90" s="685"/>
      <c r="I90" s="685"/>
    </row>
    <row r="91" spans="4:9">
      <c r="D91" s="685"/>
      <c r="E91" s="685"/>
      <c r="F91" s="685"/>
      <c r="G91" s="685"/>
      <c r="H91" s="685"/>
      <c r="I91" s="685"/>
    </row>
    <row r="92" spans="4:9">
      <c r="D92" s="685"/>
      <c r="E92" s="685"/>
      <c r="F92" s="685"/>
      <c r="G92" s="685"/>
      <c r="H92" s="685"/>
      <c r="I92" s="685"/>
    </row>
    <row r="93" spans="4:9">
      <c r="D93" s="685"/>
      <c r="E93" s="685"/>
      <c r="F93" s="685"/>
      <c r="G93" s="685"/>
      <c r="H93" s="685"/>
      <c r="I93" s="685"/>
    </row>
    <row r="94" spans="4:9">
      <c r="D94" s="685"/>
      <c r="E94" s="685"/>
      <c r="F94" s="685"/>
      <c r="G94" s="685"/>
      <c r="H94" s="685"/>
      <c r="I94" s="685"/>
    </row>
    <row r="95" spans="4:9">
      <c r="D95" s="685"/>
      <c r="E95" s="685"/>
      <c r="F95" s="685"/>
      <c r="G95" s="685"/>
      <c r="H95" s="685"/>
      <c r="I95" s="685"/>
    </row>
    <row r="96" spans="4:9">
      <c r="D96" s="685"/>
      <c r="E96" s="685"/>
      <c r="F96" s="685"/>
      <c r="G96" s="685"/>
      <c r="H96" s="685"/>
      <c r="I96" s="685"/>
    </row>
    <row r="97" spans="2:9">
      <c r="D97" s="685"/>
      <c r="E97" s="685"/>
      <c r="F97" s="685"/>
      <c r="G97" s="685"/>
      <c r="H97" s="685"/>
      <c r="I97" s="685"/>
    </row>
    <row r="98" spans="2:9">
      <c r="D98" s="685"/>
      <c r="E98" s="685"/>
      <c r="F98" s="685"/>
      <c r="G98" s="685"/>
      <c r="H98" s="685"/>
      <c r="I98" s="685"/>
    </row>
    <row r="99" spans="2:9">
      <c r="D99" s="685"/>
      <c r="E99" s="685"/>
      <c r="F99" s="685"/>
      <c r="G99" s="685"/>
      <c r="H99" s="685"/>
      <c r="I99" s="685"/>
    </row>
    <row r="100" spans="2:9">
      <c r="D100" s="685"/>
      <c r="E100" s="685"/>
      <c r="F100" s="685"/>
      <c r="G100" s="685"/>
      <c r="H100" s="685"/>
      <c r="I100" s="685"/>
    </row>
    <row r="101" spans="2:9">
      <c r="D101" s="685"/>
      <c r="E101" s="685"/>
      <c r="F101" s="685"/>
      <c r="G101" s="685"/>
      <c r="H101" s="685"/>
      <c r="I101" s="685"/>
    </row>
    <row r="102" spans="2:9">
      <c r="B102" s="436"/>
      <c r="D102" s="685"/>
      <c r="E102" s="685"/>
      <c r="F102" s="685"/>
      <c r="G102" s="685"/>
      <c r="H102" s="685"/>
      <c r="I102" s="685"/>
    </row>
    <row r="103" spans="2:9">
      <c r="B103" s="436"/>
      <c r="D103" s="685"/>
      <c r="E103" s="685"/>
      <c r="F103" s="685"/>
      <c r="G103" s="685"/>
      <c r="H103" s="685"/>
      <c r="I103" s="685"/>
    </row>
    <row r="104" spans="2:9">
      <c r="B104" s="436"/>
      <c r="D104" s="685"/>
      <c r="E104" s="685"/>
      <c r="F104" s="685"/>
      <c r="G104" s="685"/>
      <c r="H104" s="685"/>
      <c r="I104" s="685"/>
    </row>
    <row r="105" spans="2:9">
      <c r="B105" s="436"/>
      <c r="D105" s="685"/>
      <c r="E105" s="685"/>
      <c r="F105" s="685"/>
      <c r="G105" s="685"/>
      <c r="H105" s="685"/>
      <c r="I105" s="685"/>
    </row>
    <row r="106" spans="2:9">
      <c r="B106" s="436"/>
      <c r="D106" s="685"/>
      <c r="E106" s="685"/>
      <c r="F106" s="685"/>
      <c r="G106" s="685"/>
      <c r="H106" s="685"/>
      <c r="I106" s="685"/>
    </row>
    <row r="107" spans="2:9">
      <c r="B107" s="436"/>
      <c r="D107" s="685"/>
      <c r="E107" s="685"/>
      <c r="F107" s="685"/>
      <c r="G107" s="685"/>
      <c r="H107" s="685"/>
      <c r="I107" s="685"/>
    </row>
    <row r="108" spans="2:9">
      <c r="B108" s="436"/>
      <c r="D108" s="685"/>
      <c r="E108" s="685"/>
      <c r="F108" s="685"/>
      <c r="G108" s="685"/>
      <c r="H108" s="685"/>
      <c r="I108" s="685"/>
    </row>
    <row r="109" spans="2:9">
      <c r="B109" s="436"/>
      <c r="D109" s="685"/>
      <c r="E109" s="685"/>
      <c r="F109" s="685"/>
      <c r="G109" s="685"/>
      <c r="H109" s="685"/>
      <c r="I109" s="685"/>
    </row>
    <row r="110" spans="2:9">
      <c r="B110" s="436"/>
      <c r="D110" s="685"/>
      <c r="E110" s="685"/>
      <c r="F110" s="685"/>
      <c r="G110" s="685"/>
      <c r="H110" s="685"/>
      <c r="I110" s="685"/>
    </row>
    <row r="111" spans="2:9">
      <c r="B111" s="436"/>
      <c r="D111" s="685"/>
      <c r="E111" s="685"/>
      <c r="F111" s="685"/>
      <c r="G111" s="685"/>
      <c r="H111" s="685"/>
      <c r="I111" s="685"/>
    </row>
    <row r="112" spans="2:9">
      <c r="B112" s="436"/>
      <c r="D112" s="685"/>
      <c r="E112" s="685"/>
      <c r="F112" s="685"/>
      <c r="G112" s="685"/>
      <c r="H112" s="685"/>
      <c r="I112" s="685"/>
    </row>
    <row r="113" spans="2:9">
      <c r="B113" s="436"/>
      <c r="D113" s="685"/>
      <c r="E113" s="685"/>
      <c r="F113" s="685"/>
      <c r="G113" s="685"/>
      <c r="H113" s="685"/>
      <c r="I113" s="685"/>
    </row>
    <row r="114" spans="2:9">
      <c r="B114" s="436"/>
      <c r="D114" s="685"/>
      <c r="E114" s="685"/>
      <c r="F114" s="685"/>
      <c r="G114" s="685"/>
      <c r="H114" s="685"/>
      <c r="I114" s="685"/>
    </row>
    <row r="115" spans="2:9">
      <c r="B115" s="436"/>
      <c r="D115" s="685"/>
      <c r="E115" s="685"/>
      <c r="F115" s="685"/>
      <c r="G115" s="685"/>
      <c r="H115" s="685"/>
      <c r="I115" s="685"/>
    </row>
    <row r="116" spans="2:9">
      <c r="B116" s="436"/>
      <c r="D116" s="685"/>
      <c r="E116" s="685"/>
      <c r="F116" s="685"/>
      <c r="G116" s="685"/>
      <c r="H116" s="685"/>
      <c r="I116" s="685"/>
    </row>
    <row r="117" spans="2:9">
      <c r="B117" s="436"/>
      <c r="D117" s="685"/>
      <c r="E117" s="685"/>
      <c r="F117" s="685"/>
      <c r="G117" s="685"/>
      <c r="H117" s="685"/>
      <c r="I117" s="685"/>
    </row>
    <row r="118" spans="2:9">
      <c r="B118" s="436"/>
      <c r="D118" s="685"/>
      <c r="E118" s="685"/>
      <c r="F118" s="685"/>
      <c r="G118" s="685"/>
      <c r="H118" s="685"/>
      <c r="I118" s="685"/>
    </row>
    <row r="119" spans="2:9">
      <c r="B119" s="436"/>
      <c r="D119" s="685"/>
      <c r="E119" s="685"/>
      <c r="F119" s="685"/>
      <c r="G119" s="685"/>
      <c r="H119" s="685"/>
      <c r="I119" s="685"/>
    </row>
    <row r="120" spans="2:9">
      <c r="B120" s="436"/>
      <c r="D120" s="685"/>
      <c r="E120" s="685"/>
      <c r="F120" s="685"/>
      <c r="G120" s="685"/>
      <c r="H120" s="685"/>
      <c r="I120" s="685"/>
    </row>
    <row r="121" spans="2:9">
      <c r="B121" s="436"/>
      <c r="D121" s="685"/>
      <c r="E121" s="685"/>
      <c r="F121" s="685"/>
      <c r="G121" s="685"/>
      <c r="H121" s="685"/>
      <c r="I121" s="685"/>
    </row>
    <row r="122" spans="2:9">
      <c r="B122" s="436"/>
      <c r="D122" s="685"/>
      <c r="E122" s="685"/>
      <c r="F122" s="685"/>
      <c r="G122" s="685"/>
      <c r="H122" s="685"/>
      <c r="I122" s="685"/>
    </row>
    <row r="123" spans="2:9">
      <c r="B123" s="436"/>
      <c r="D123" s="685"/>
      <c r="E123" s="685"/>
      <c r="F123" s="685"/>
      <c r="G123" s="685"/>
      <c r="H123" s="685"/>
      <c r="I123" s="685"/>
    </row>
    <row r="124" spans="2:9">
      <c r="B124" s="436"/>
      <c r="D124" s="685"/>
      <c r="E124" s="685"/>
      <c r="F124" s="685"/>
      <c r="G124" s="685"/>
      <c r="H124" s="685"/>
      <c r="I124" s="685"/>
    </row>
    <row r="125" spans="2:9">
      <c r="B125" s="436"/>
      <c r="D125" s="685"/>
      <c r="E125" s="685"/>
      <c r="F125" s="685"/>
      <c r="G125" s="685"/>
      <c r="H125" s="685"/>
      <c r="I125" s="685"/>
    </row>
    <row r="126" spans="2:9">
      <c r="B126" s="436"/>
      <c r="D126" s="685"/>
      <c r="E126" s="685"/>
      <c r="F126" s="685"/>
      <c r="G126" s="685"/>
      <c r="H126" s="685"/>
      <c r="I126" s="685"/>
    </row>
    <row r="127" spans="2:9">
      <c r="B127" s="436"/>
      <c r="D127" s="685"/>
      <c r="E127" s="685"/>
      <c r="F127" s="685"/>
      <c r="G127" s="685"/>
      <c r="H127" s="685"/>
      <c r="I127" s="685"/>
    </row>
    <row r="128" spans="2:9">
      <c r="B128" s="436"/>
      <c r="D128" s="685"/>
      <c r="E128" s="685"/>
      <c r="F128" s="685"/>
      <c r="G128" s="685"/>
      <c r="H128" s="685"/>
      <c r="I128" s="685"/>
    </row>
    <row r="129" spans="2:9">
      <c r="B129" s="436"/>
      <c r="D129" s="685"/>
      <c r="E129" s="685"/>
      <c r="F129" s="685"/>
      <c r="G129" s="685"/>
      <c r="H129" s="685"/>
      <c r="I129" s="685"/>
    </row>
    <row r="130" spans="2:9">
      <c r="B130" s="436"/>
      <c r="D130" s="685"/>
      <c r="E130" s="685"/>
      <c r="F130" s="685"/>
      <c r="G130" s="685"/>
      <c r="H130" s="685"/>
      <c r="I130" s="685"/>
    </row>
    <row r="131" spans="2:9">
      <c r="B131" s="436"/>
      <c r="D131" s="685"/>
      <c r="E131" s="685"/>
      <c r="F131" s="685"/>
      <c r="G131" s="685"/>
      <c r="H131" s="685"/>
      <c r="I131" s="685"/>
    </row>
    <row r="132" spans="2:9">
      <c r="B132" s="436"/>
      <c r="D132" s="685"/>
      <c r="E132" s="685"/>
      <c r="F132" s="685"/>
      <c r="G132" s="685"/>
      <c r="H132" s="685"/>
      <c r="I132" s="685"/>
    </row>
    <row r="133" spans="2:9">
      <c r="B133" s="436"/>
      <c r="D133" s="685"/>
      <c r="E133" s="685"/>
      <c r="F133" s="685"/>
      <c r="G133" s="685"/>
      <c r="H133" s="685"/>
      <c r="I133" s="685"/>
    </row>
    <row r="134" spans="2:9">
      <c r="B134" s="436"/>
      <c r="D134" s="685"/>
      <c r="E134" s="685"/>
      <c r="F134" s="685"/>
      <c r="G134" s="685"/>
      <c r="H134" s="685"/>
      <c r="I134" s="685"/>
    </row>
    <row r="135" spans="2:9">
      <c r="B135" s="436"/>
      <c r="D135" s="685"/>
      <c r="E135" s="685"/>
      <c r="F135" s="685"/>
      <c r="G135" s="685"/>
      <c r="H135" s="685"/>
      <c r="I135" s="685"/>
    </row>
    <row r="136" spans="2:9">
      <c r="B136" s="436"/>
      <c r="D136" s="685"/>
      <c r="E136" s="685"/>
      <c r="F136" s="685"/>
      <c r="G136" s="685"/>
      <c r="H136" s="685"/>
      <c r="I136" s="685"/>
    </row>
    <row r="137" spans="2:9">
      <c r="B137" s="436"/>
      <c r="D137" s="685"/>
      <c r="E137" s="685"/>
      <c r="F137" s="685"/>
      <c r="G137" s="685"/>
      <c r="H137" s="685"/>
      <c r="I137" s="685"/>
    </row>
    <row r="138" spans="2:9">
      <c r="B138" s="436"/>
      <c r="D138" s="685"/>
      <c r="E138" s="685"/>
      <c r="F138" s="685"/>
      <c r="G138" s="685"/>
      <c r="H138" s="685"/>
      <c r="I138" s="685"/>
    </row>
    <row r="139" spans="2:9">
      <c r="B139" s="436"/>
      <c r="D139" s="685"/>
      <c r="E139" s="685"/>
      <c r="F139" s="685"/>
      <c r="G139" s="685"/>
      <c r="H139" s="685"/>
      <c r="I139" s="685"/>
    </row>
    <row r="140" spans="2:9">
      <c r="B140" s="436"/>
      <c r="D140" s="685"/>
      <c r="E140" s="685"/>
      <c r="F140" s="685"/>
      <c r="G140" s="685"/>
      <c r="H140" s="685"/>
      <c r="I140" s="685"/>
    </row>
    <row r="141" spans="2:9">
      <c r="B141" s="436"/>
      <c r="D141" s="685"/>
      <c r="E141" s="685"/>
      <c r="F141" s="685"/>
      <c r="G141" s="685"/>
      <c r="H141" s="685"/>
      <c r="I141" s="685"/>
    </row>
    <row r="142" spans="2:9">
      <c r="B142" s="436"/>
      <c r="D142" s="685"/>
      <c r="E142" s="685"/>
      <c r="F142" s="685"/>
      <c r="G142" s="685"/>
      <c r="H142" s="685"/>
      <c r="I142" s="685"/>
    </row>
    <row r="143" spans="2:9">
      <c r="B143" s="436"/>
      <c r="D143" s="685"/>
      <c r="E143" s="685"/>
      <c r="F143" s="685"/>
      <c r="G143" s="685"/>
      <c r="H143" s="685"/>
      <c r="I143" s="685"/>
    </row>
    <row r="144" spans="2:9">
      <c r="B144" s="436"/>
      <c r="D144" s="685"/>
      <c r="E144" s="685"/>
      <c r="F144" s="685"/>
      <c r="G144" s="685"/>
      <c r="H144" s="685"/>
      <c r="I144" s="685"/>
    </row>
    <row r="145" spans="2:9">
      <c r="B145" s="436"/>
      <c r="D145" s="685"/>
      <c r="E145" s="685"/>
      <c r="F145" s="685"/>
      <c r="G145" s="685"/>
      <c r="H145" s="685"/>
      <c r="I145" s="685"/>
    </row>
    <row r="146" spans="2:9">
      <c r="B146" s="436"/>
      <c r="D146" s="685"/>
      <c r="E146" s="685"/>
      <c r="F146" s="685"/>
      <c r="G146" s="685"/>
      <c r="H146" s="685"/>
      <c r="I146" s="685"/>
    </row>
    <row r="147" spans="2:9">
      <c r="B147" s="436"/>
      <c r="D147" s="685"/>
      <c r="E147" s="685"/>
      <c r="F147" s="685"/>
      <c r="G147" s="685"/>
      <c r="H147" s="685"/>
      <c r="I147" s="685"/>
    </row>
    <row r="148" spans="2:9">
      <c r="B148" s="436"/>
      <c r="D148" s="685"/>
      <c r="E148" s="685"/>
      <c r="F148" s="685"/>
      <c r="G148" s="685"/>
      <c r="H148" s="685"/>
      <c r="I148" s="685"/>
    </row>
    <row r="149" spans="2:9">
      <c r="B149" s="436"/>
      <c r="D149" s="685"/>
      <c r="E149" s="685"/>
      <c r="F149" s="685"/>
      <c r="G149" s="685"/>
      <c r="H149" s="685"/>
      <c r="I149" s="685"/>
    </row>
    <row r="150" spans="2:9">
      <c r="B150" s="436"/>
      <c r="D150" s="685"/>
      <c r="E150" s="685"/>
      <c r="F150" s="685"/>
      <c r="G150" s="685"/>
      <c r="H150" s="685"/>
      <c r="I150" s="685"/>
    </row>
    <row r="151" spans="2:9">
      <c r="B151" s="436"/>
      <c r="D151" s="685"/>
      <c r="E151" s="685"/>
      <c r="F151" s="685"/>
      <c r="G151" s="685"/>
      <c r="H151" s="685"/>
      <c r="I151" s="685"/>
    </row>
    <row r="152" spans="2:9">
      <c r="B152" s="436"/>
      <c r="D152" s="685"/>
      <c r="E152" s="685"/>
      <c r="F152" s="685"/>
      <c r="G152" s="685"/>
      <c r="H152" s="685"/>
      <c r="I152" s="685"/>
    </row>
    <row r="153" spans="2:9">
      <c r="B153" s="436"/>
      <c r="D153" s="685"/>
      <c r="E153" s="685"/>
      <c r="F153" s="685"/>
      <c r="G153" s="685"/>
      <c r="H153" s="685"/>
      <c r="I153" s="685"/>
    </row>
    <row r="154" spans="2:9">
      <c r="B154" s="436"/>
      <c r="D154" s="685"/>
      <c r="E154" s="685"/>
      <c r="F154" s="685"/>
      <c r="G154" s="685"/>
      <c r="H154" s="685"/>
      <c r="I154" s="685"/>
    </row>
    <row r="155" spans="2:9">
      <c r="B155" s="436"/>
      <c r="D155" s="685"/>
      <c r="E155" s="685"/>
      <c r="F155" s="685"/>
      <c r="G155" s="685"/>
      <c r="H155" s="685"/>
      <c r="I155" s="685"/>
    </row>
    <row r="156" spans="2:9">
      <c r="B156" s="436"/>
      <c r="D156" s="685"/>
      <c r="E156" s="685"/>
      <c r="F156" s="685"/>
      <c r="G156" s="685"/>
      <c r="H156" s="685"/>
      <c r="I156" s="685"/>
    </row>
    <row r="157" spans="2:9">
      <c r="B157" s="436"/>
      <c r="D157" s="685"/>
      <c r="E157" s="685"/>
      <c r="F157" s="685"/>
      <c r="G157" s="685"/>
      <c r="H157" s="685"/>
      <c r="I157" s="685"/>
    </row>
    <row r="158" spans="2:9">
      <c r="B158" s="436"/>
      <c r="D158" s="685"/>
      <c r="E158" s="685"/>
      <c r="F158" s="685"/>
      <c r="G158" s="685"/>
      <c r="H158" s="685"/>
      <c r="I158" s="685"/>
    </row>
    <row r="159" spans="2:9">
      <c r="B159" s="436"/>
      <c r="D159" s="685"/>
      <c r="E159" s="685"/>
      <c r="F159" s="685"/>
      <c r="G159" s="685"/>
      <c r="H159" s="685"/>
      <c r="I159" s="685"/>
    </row>
    <row r="160" spans="2:9">
      <c r="B160" s="436"/>
      <c r="D160" s="685"/>
      <c r="E160" s="685"/>
      <c r="F160" s="685"/>
      <c r="G160" s="685"/>
      <c r="H160" s="685"/>
      <c r="I160" s="685"/>
    </row>
    <row r="161" spans="2:9">
      <c r="B161" s="436"/>
      <c r="D161" s="685"/>
      <c r="E161" s="685"/>
      <c r="F161" s="685"/>
      <c r="G161" s="685"/>
      <c r="H161" s="685"/>
      <c r="I161" s="685"/>
    </row>
    <row r="162" spans="2:9">
      <c r="B162" s="436"/>
      <c r="D162" s="685"/>
      <c r="E162" s="685"/>
      <c r="F162" s="685"/>
      <c r="G162" s="685"/>
      <c r="H162" s="685"/>
      <c r="I162" s="685"/>
    </row>
    <row r="163" spans="2:9">
      <c r="B163" s="436"/>
      <c r="D163" s="685"/>
      <c r="E163" s="685"/>
      <c r="F163" s="685"/>
      <c r="G163" s="685"/>
      <c r="H163" s="685"/>
      <c r="I163" s="685"/>
    </row>
    <row r="164" spans="2:9">
      <c r="B164" s="436"/>
      <c r="D164" s="685"/>
      <c r="E164" s="685"/>
      <c r="F164" s="685"/>
      <c r="G164" s="685"/>
      <c r="H164" s="685"/>
      <c r="I164" s="685"/>
    </row>
    <row r="165" spans="2:9">
      <c r="B165" s="436"/>
      <c r="D165" s="685"/>
      <c r="E165" s="685"/>
      <c r="F165" s="685"/>
      <c r="G165" s="685"/>
      <c r="H165" s="685"/>
      <c r="I165" s="685"/>
    </row>
    <row r="166" spans="2:9">
      <c r="B166" s="436"/>
      <c r="D166" s="685"/>
      <c r="E166" s="685"/>
      <c r="F166" s="685"/>
      <c r="G166" s="685"/>
      <c r="H166" s="685"/>
      <c r="I166" s="685"/>
    </row>
    <row r="167" spans="2:9">
      <c r="B167" s="436"/>
      <c r="D167" s="685"/>
      <c r="E167" s="685"/>
      <c r="F167" s="685"/>
      <c r="G167" s="685"/>
      <c r="H167" s="685"/>
      <c r="I167" s="685"/>
    </row>
    <row r="168" spans="2:9">
      <c r="B168" s="436"/>
      <c r="D168" s="685"/>
      <c r="E168" s="685"/>
      <c r="F168" s="685"/>
      <c r="G168" s="685"/>
      <c r="H168" s="685"/>
      <c r="I168" s="685"/>
    </row>
    <row r="169" spans="2:9">
      <c r="B169" s="436"/>
      <c r="D169" s="685"/>
      <c r="E169" s="685"/>
      <c r="F169" s="685"/>
      <c r="G169" s="685"/>
      <c r="H169" s="685"/>
      <c r="I169" s="685"/>
    </row>
    <row r="170" spans="2:9">
      <c r="B170" s="436"/>
      <c r="D170" s="685"/>
      <c r="E170" s="685"/>
      <c r="F170" s="685"/>
      <c r="G170" s="685"/>
      <c r="H170" s="685"/>
      <c r="I170" s="685"/>
    </row>
    <row r="171" spans="2:9">
      <c r="B171" s="436"/>
      <c r="D171" s="685"/>
      <c r="E171" s="685"/>
      <c r="F171" s="685"/>
      <c r="G171" s="685"/>
      <c r="H171" s="685"/>
      <c r="I171" s="685"/>
    </row>
    <row r="172" spans="2:9">
      <c r="B172" s="436"/>
      <c r="D172" s="685"/>
      <c r="E172" s="685"/>
      <c r="F172" s="685"/>
      <c r="G172" s="685"/>
      <c r="H172" s="685"/>
      <c r="I172" s="685"/>
    </row>
    <row r="173" spans="2:9">
      <c r="B173" s="436"/>
      <c r="D173" s="685"/>
      <c r="E173" s="685"/>
      <c r="F173" s="685"/>
      <c r="G173" s="685"/>
      <c r="H173" s="685"/>
      <c r="I173" s="685"/>
    </row>
    <row r="174" spans="2:9">
      <c r="B174" s="436"/>
      <c r="D174" s="685"/>
      <c r="E174" s="685"/>
      <c r="F174" s="685"/>
      <c r="G174" s="685"/>
      <c r="H174" s="685"/>
      <c r="I174" s="685"/>
    </row>
    <row r="175" spans="2:9">
      <c r="B175" s="436"/>
      <c r="D175" s="685"/>
      <c r="E175" s="685"/>
      <c r="F175" s="685"/>
      <c r="G175" s="685"/>
      <c r="H175" s="685"/>
      <c r="I175" s="685"/>
    </row>
    <row r="176" spans="2:9">
      <c r="B176" s="436"/>
      <c r="D176" s="685"/>
      <c r="E176" s="685"/>
      <c r="F176" s="685"/>
      <c r="G176" s="685"/>
      <c r="H176" s="685"/>
      <c r="I176" s="685"/>
    </row>
    <row r="177" spans="2:9">
      <c r="B177" s="436"/>
      <c r="D177" s="685"/>
      <c r="E177" s="685"/>
      <c r="F177" s="685"/>
      <c r="G177" s="685"/>
      <c r="H177" s="685"/>
      <c r="I177" s="685"/>
    </row>
    <row r="178" spans="2:9">
      <c r="B178" s="436"/>
      <c r="D178" s="685"/>
      <c r="E178" s="685"/>
      <c r="F178" s="685"/>
      <c r="G178" s="685"/>
      <c r="H178" s="685"/>
      <c r="I178" s="685"/>
    </row>
    <row r="179" spans="2:9">
      <c r="B179" s="436"/>
      <c r="D179" s="685"/>
      <c r="E179" s="685"/>
      <c r="F179" s="685"/>
      <c r="G179" s="685"/>
      <c r="H179" s="685"/>
      <c r="I179" s="685"/>
    </row>
    <row r="180" spans="2:9">
      <c r="B180" s="436"/>
      <c r="D180" s="685"/>
      <c r="E180" s="685"/>
      <c r="F180" s="685"/>
      <c r="G180" s="685"/>
      <c r="H180" s="685"/>
      <c r="I180" s="685"/>
    </row>
    <row r="181" spans="2:9">
      <c r="B181" s="436"/>
      <c r="D181" s="685"/>
      <c r="E181" s="685"/>
      <c r="F181" s="685"/>
      <c r="G181" s="685"/>
      <c r="H181" s="685"/>
      <c r="I181" s="685"/>
    </row>
    <row r="182" spans="2:9">
      <c r="B182" s="436"/>
      <c r="D182" s="685"/>
      <c r="E182" s="685"/>
      <c r="F182" s="685"/>
      <c r="G182" s="685"/>
      <c r="H182" s="685"/>
      <c r="I182" s="685"/>
    </row>
    <row r="183" spans="2:9">
      <c r="B183" s="436"/>
      <c r="D183" s="685"/>
      <c r="E183" s="685"/>
      <c r="F183" s="685"/>
      <c r="G183" s="685"/>
      <c r="H183" s="685"/>
      <c r="I183" s="685"/>
    </row>
    <row r="184" spans="2:9">
      <c r="B184" s="436"/>
      <c r="D184" s="685"/>
      <c r="E184" s="685"/>
      <c r="F184" s="685"/>
      <c r="G184" s="685"/>
      <c r="H184" s="685"/>
      <c r="I184" s="685"/>
    </row>
    <row r="185" spans="2:9">
      <c r="B185" s="436"/>
      <c r="D185" s="685"/>
      <c r="E185" s="685"/>
      <c r="F185" s="685"/>
      <c r="G185" s="685"/>
      <c r="H185" s="685"/>
      <c r="I185" s="685"/>
    </row>
    <row r="186" spans="2:9">
      <c r="B186" s="436"/>
      <c r="D186" s="685"/>
      <c r="E186" s="685"/>
      <c r="F186" s="685"/>
      <c r="G186" s="685"/>
      <c r="H186" s="685"/>
      <c r="I186" s="685"/>
    </row>
    <row r="187" spans="2:9">
      <c r="B187" s="436"/>
      <c r="D187" s="685"/>
      <c r="E187" s="685"/>
      <c r="F187" s="685"/>
      <c r="G187" s="685"/>
      <c r="H187" s="685"/>
      <c r="I187" s="685"/>
    </row>
    <row r="188" spans="2:9">
      <c r="B188" s="436"/>
      <c r="D188" s="685"/>
      <c r="E188" s="685"/>
      <c r="F188" s="685"/>
      <c r="G188" s="685"/>
      <c r="H188" s="685"/>
      <c r="I188" s="685"/>
    </row>
    <row r="189" spans="2:9">
      <c r="B189" s="436"/>
      <c r="D189" s="685"/>
      <c r="E189" s="685"/>
      <c r="F189" s="685"/>
      <c r="G189" s="685"/>
      <c r="H189" s="685"/>
      <c r="I189" s="685"/>
    </row>
    <row r="190" spans="2:9">
      <c r="B190" s="436"/>
      <c r="D190" s="685"/>
      <c r="E190" s="685"/>
      <c r="F190" s="685"/>
      <c r="G190" s="685"/>
      <c r="H190" s="685"/>
      <c r="I190" s="685"/>
    </row>
    <row r="191" spans="2:9">
      <c r="B191" s="436"/>
      <c r="D191" s="685"/>
      <c r="E191" s="685"/>
      <c r="F191" s="685"/>
      <c r="G191" s="685"/>
      <c r="H191" s="685"/>
      <c r="I191" s="685"/>
    </row>
    <row r="192" spans="2:9">
      <c r="B192" s="436"/>
      <c r="D192" s="685"/>
      <c r="E192" s="685"/>
      <c r="F192" s="685"/>
      <c r="G192" s="685"/>
      <c r="H192" s="685"/>
      <c r="I192" s="685"/>
    </row>
    <row r="193" spans="2:9">
      <c r="B193" s="436"/>
      <c r="D193" s="685"/>
      <c r="E193" s="685"/>
      <c r="F193" s="685"/>
      <c r="G193" s="685"/>
      <c r="H193" s="685"/>
      <c r="I193" s="685"/>
    </row>
    <row r="194" spans="2:9">
      <c r="B194" s="436"/>
      <c r="D194" s="685"/>
      <c r="E194" s="685"/>
      <c r="F194" s="685"/>
      <c r="G194" s="685"/>
      <c r="H194" s="685"/>
      <c r="I194" s="685"/>
    </row>
    <row r="195" spans="2:9">
      <c r="B195" s="436"/>
      <c r="D195" s="685"/>
      <c r="E195" s="685"/>
      <c r="F195" s="685"/>
      <c r="G195" s="685"/>
      <c r="H195" s="685"/>
      <c r="I195" s="685"/>
    </row>
    <row r="196" spans="2:9">
      <c r="B196" s="436"/>
      <c r="D196" s="685"/>
      <c r="E196" s="685"/>
      <c r="F196" s="685"/>
      <c r="G196" s="685"/>
      <c r="H196" s="685"/>
      <c r="I196" s="685"/>
    </row>
    <row r="197" spans="2:9">
      <c r="B197" s="436"/>
      <c r="D197" s="685"/>
      <c r="E197" s="685"/>
      <c r="F197" s="685"/>
      <c r="G197" s="685"/>
      <c r="H197" s="685"/>
      <c r="I197" s="685"/>
    </row>
    <row r="198" spans="2:9">
      <c r="B198" s="436"/>
      <c r="D198" s="685"/>
      <c r="E198" s="685"/>
      <c r="F198" s="685"/>
      <c r="G198" s="685"/>
      <c r="H198" s="685"/>
      <c r="I198" s="685"/>
    </row>
    <row r="199" spans="2:9">
      <c r="B199" s="436"/>
      <c r="D199" s="685"/>
      <c r="E199" s="685"/>
      <c r="F199" s="685"/>
      <c r="G199" s="685"/>
      <c r="H199" s="685"/>
      <c r="I199" s="685"/>
    </row>
    <row r="200" spans="2:9">
      <c r="B200" s="436"/>
      <c r="D200" s="685"/>
      <c r="E200" s="685"/>
      <c r="F200" s="685"/>
      <c r="G200" s="685"/>
      <c r="H200" s="685"/>
      <c r="I200" s="685"/>
    </row>
    <row r="201" spans="2:9">
      <c r="B201" s="436"/>
      <c r="D201" s="685"/>
      <c r="E201" s="685"/>
      <c r="F201" s="685"/>
      <c r="G201" s="685"/>
      <c r="H201" s="685"/>
      <c r="I201" s="685"/>
    </row>
    <row r="202" spans="2:9">
      <c r="B202" s="436"/>
      <c r="D202" s="685"/>
      <c r="E202" s="685"/>
      <c r="F202" s="685"/>
      <c r="G202" s="685"/>
      <c r="H202" s="685"/>
      <c r="I202" s="685"/>
    </row>
    <row r="203" spans="2:9">
      <c r="B203" s="436"/>
      <c r="D203" s="685"/>
      <c r="E203" s="685"/>
      <c r="F203" s="685"/>
      <c r="G203" s="685"/>
      <c r="H203" s="685"/>
      <c r="I203" s="685"/>
    </row>
    <row r="204" spans="2:9">
      <c r="B204" s="436"/>
      <c r="D204" s="685"/>
      <c r="E204" s="685"/>
      <c r="F204" s="685"/>
      <c r="G204" s="685"/>
      <c r="H204" s="685"/>
      <c r="I204" s="685"/>
    </row>
    <row r="205" spans="2:9">
      <c r="B205" s="436"/>
      <c r="D205" s="685"/>
      <c r="E205" s="685"/>
      <c r="F205" s="685"/>
      <c r="G205" s="685"/>
      <c r="H205" s="685"/>
      <c r="I205" s="685"/>
    </row>
    <row r="206" spans="2:9">
      <c r="B206" s="436"/>
      <c r="D206" s="685"/>
      <c r="E206" s="685"/>
      <c r="F206" s="685"/>
      <c r="G206" s="685"/>
      <c r="H206" s="685"/>
      <c r="I206" s="685"/>
    </row>
    <row r="207" spans="2:9">
      <c r="B207" s="436"/>
      <c r="D207" s="685"/>
      <c r="E207" s="685"/>
      <c r="F207" s="685"/>
      <c r="G207" s="685"/>
      <c r="H207" s="685"/>
      <c r="I207" s="685"/>
    </row>
    <row r="208" spans="2:9">
      <c r="B208" s="436"/>
      <c r="D208" s="685"/>
      <c r="E208" s="685"/>
      <c r="F208" s="685"/>
      <c r="G208" s="685"/>
      <c r="H208" s="685"/>
      <c r="I208" s="685"/>
    </row>
    <row r="209" spans="2:9">
      <c r="B209" s="436"/>
      <c r="D209" s="685"/>
      <c r="E209" s="685"/>
      <c r="F209" s="685"/>
      <c r="G209" s="685"/>
      <c r="H209" s="685"/>
      <c r="I209" s="685"/>
    </row>
    <row r="210" spans="2:9">
      <c r="B210" s="436"/>
      <c r="D210" s="685"/>
      <c r="E210" s="685"/>
      <c r="F210" s="685"/>
      <c r="G210" s="685"/>
      <c r="H210" s="685"/>
      <c r="I210" s="685"/>
    </row>
    <row r="211" spans="2:9">
      <c r="B211" s="436"/>
      <c r="D211" s="685"/>
      <c r="E211" s="685"/>
      <c r="F211" s="685"/>
      <c r="G211" s="685"/>
      <c r="H211" s="685"/>
      <c r="I211" s="685"/>
    </row>
    <row r="212" spans="2:9">
      <c r="B212" s="436"/>
      <c r="D212" s="685"/>
      <c r="E212" s="685"/>
      <c r="F212" s="685"/>
      <c r="G212" s="685"/>
      <c r="H212" s="685"/>
      <c r="I212" s="685"/>
    </row>
    <row r="213" spans="2:9">
      <c r="B213" s="436"/>
      <c r="D213" s="685"/>
      <c r="E213" s="685"/>
      <c r="F213" s="685"/>
      <c r="G213" s="685"/>
      <c r="H213" s="685"/>
      <c r="I213" s="685"/>
    </row>
    <row r="214" spans="2:9">
      <c r="B214" s="436"/>
      <c r="D214" s="685"/>
      <c r="E214" s="685"/>
      <c r="F214" s="685"/>
      <c r="G214" s="685"/>
      <c r="H214" s="685"/>
      <c r="I214" s="685"/>
    </row>
    <row r="215" spans="2:9">
      <c r="B215" s="436"/>
      <c r="D215" s="685"/>
      <c r="E215" s="685"/>
      <c r="F215" s="685"/>
      <c r="G215" s="685"/>
      <c r="H215" s="685"/>
      <c r="I215" s="685"/>
    </row>
    <row r="216" spans="2:9">
      <c r="B216" s="436"/>
      <c r="D216" s="685"/>
      <c r="E216" s="685"/>
      <c r="F216" s="685"/>
      <c r="G216" s="685"/>
      <c r="H216" s="685"/>
      <c r="I216" s="685"/>
    </row>
    <row r="217" spans="2:9">
      <c r="B217" s="436"/>
      <c r="D217" s="685"/>
      <c r="E217" s="685"/>
      <c r="F217" s="685"/>
      <c r="G217" s="685"/>
      <c r="H217" s="685"/>
      <c r="I217" s="685"/>
    </row>
    <row r="218" spans="2:9">
      <c r="B218" s="436"/>
      <c r="D218" s="685"/>
      <c r="E218" s="685"/>
      <c r="F218" s="685"/>
      <c r="G218" s="685"/>
      <c r="H218" s="685"/>
      <c r="I218" s="685"/>
    </row>
    <row r="219" spans="2:9">
      <c r="B219" s="436"/>
      <c r="D219" s="685"/>
      <c r="E219" s="685"/>
      <c r="F219" s="685"/>
      <c r="G219" s="685"/>
      <c r="H219" s="685"/>
      <c r="I219" s="685"/>
    </row>
    <row r="220" spans="2:9">
      <c r="B220" s="436"/>
      <c r="D220" s="685"/>
      <c r="E220" s="685"/>
      <c r="F220" s="685"/>
      <c r="G220" s="685"/>
      <c r="H220" s="685"/>
      <c r="I220" s="685"/>
    </row>
    <row r="221" spans="2:9">
      <c r="B221" s="436"/>
      <c r="D221" s="685"/>
      <c r="E221" s="685"/>
      <c r="F221" s="685"/>
      <c r="G221" s="685"/>
      <c r="H221" s="685"/>
      <c r="I221" s="685"/>
    </row>
    <row r="222" spans="2:9">
      <c r="B222" s="436"/>
      <c r="D222" s="685"/>
      <c r="E222" s="685"/>
      <c r="F222" s="685"/>
      <c r="G222" s="685"/>
      <c r="H222" s="685"/>
      <c r="I222" s="685"/>
    </row>
    <row r="223" spans="2:9">
      <c r="B223" s="436"/>
      <c r="D223" s="685"/>
      <c r="E223" s="685"/>
      <c r="F223" s="685"/>
      <c r="G223" s="685"/>
      <c r="H223" s="685"/>
      <c r="I223" s="685"/>
    </row>
    <row r="224" spans="2:9">
      <c r="B224" s="436"/>
      <c r="D224" s="685"/>
      <c r="E224" s="685"/>
      <c r="F224" s="685"/>
      <c r="G224" s="685"/>
      <c r="H224" s="685"/>
      <c r="I224" s="685"/>
    </row>
    <row r="225" spans="2:9">
      <c r="B225" s="436"/>
      <c r="D225" s="685"/>
      <c r="E225" s="685"/>
      <c r="F225" s="685"/>
      <c r="G225" s="685"/>
      <c r="H225" s="685"/>
      <c r="I225" s="685"/>
    </row>
    <row r="226" spans="2:9">
      <c r="B226" s="436"/>
      <c r="D226" s="685"/>
      <c r="E226" s="685"/>
      <c r="F226" s="685"/>
      <c r="G226" s="685"/>
      <c r="H226" s="685"/>
      <c r="I226" s="685"/>
    </row>
    <row r="227" spans="2:9">
      <c r="B227" s="436"/>
      <c r="D227" s="685"/>
      <c r="E227" s="685"/>
      <c r="F227" s="685"/>
      <c r="G227" s="685"/>
      <c r="H227" s="685"/>
      <c r="I227" s="685"/>
    </row>
    <row r="228" spans="2:9">
      <c r="B228" s="436"/>
      <c r="D228" s="685"/>
      <c r="E228" s="685"/>
      <c r="F228" s="685"/>
      <c r="G228" s="685"/>
      <c r="H228" s="685"/>
      <c r="I228" s="685"/>
    </row>
    <row r="229" spans="2:9">
      <c r="B229" s="436"/>
      <c r="D229" s="685"/>
      <c r="E229" s="685"/>
      <c r="F229" s="685"/>
      <c r="G229" s="685"/>
      <c r="H229" s="685"/>
      <c r="I229" s="685"/>
    </row>
    <row r="230" spans="2:9">
      <c r="B230" s="436"/>
      <c r="D230" s="685"/>
      <c r="E230" s="685"/>
      <c r="F230" s="685"/>
      <c r="G230" s="685"/>
      <c r="H230" s="685"/>
      <c r="I230" s="685"/>
    </row>
    <row r="231" spans="2:9">
      <c r="B231" s="436"/>
      <c r="D231" s="685"/>
      <c r="E231" s="685"/>
      <c r="F231" s="685"/>
      <c r="G231" s="685"/>
      <c r="H231" s="685"/>
      <c r="I231" s="685"/>
    </row>
    <row r="232" spans="2:9">
      <c r="B232" s="436"/>
      <c r="D232" s="685"/>
      <c r="E232" s="685"/>
      <c r="F232" s="685"/>
      <c r="G232" s="685"/>
      <c r="H232" s="685"/>
      <c r="I232" s="685"/>
    </row>
    <row r="233" spans="2:9">
      <c r="B233" s="436"/>
      <c r="D233" s="685"/>
      <c r="E233" s="685"/>
      <c r="F233" s="685"/>
      <c r="G233" s="685"/>
      <c r="H233" s="685"/>
      <c r="I233" s="685"/>
    </row>
    <row r="234" spans="2:9">
      <c r="B234" s="436"/>
      <c r="D234" s="685"/>
      <c r="E234" s="685"/>
      <c r="F234" s="685"/>
      <c r="G234" s="685"/>
      <c r="H234" s="685"/>
      <c r="I234" s="685"/>
    </row>
    <row r="235" spans="2:9">
      <c r="B235" s="436"/>
      <c r="D235" s="685"/>
      <c r="E235" s="685"/>
      <c r="F235" s="685"/>
      <c r="G235" s="685"/>
      <c r="H235" s="685"/>
      <c r="I235" s="685"/>
    </row>
    <row r="236" spans="2:9">
      <c r="B236" s="436"/>
      <c r="D236" s="685"/>
      <c r="E236" s="685"/>
      <c r="F236" s="685"/>
      <c r="G236" s="685"/>
      <c r="H236" s="685"/>
      <c r="I236" s="685"/>
    </row>
    <row r="237" spans="2:9">
      <c r="B237" s="436"/>
      <c r="D237" s="685"/>
      <c r="E237" s="685"/>
      <c r="F237" s="685"/>
      <c r="G237" s="685"/>
      <c r="H237" s="685"/>
      <c r="I237" s="685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 xr:uid="{4BACD692-9647-494E-A51F-9BC732654291}">
      <formula1>0</formula1>
      <formula2>9999999999999990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Title</vt:lpstr>
      <vt:lpstr>1-Balance Sheet</vt:lpstr>
      <vt:lpstr>2 - Income Statement</vt:lpstr>
      <vt:lpstr>3 - Cash Flow Statement</vt:lpstr>
      <vt:lpstr>4 - Owners' equity</vt:lpstr>
      <vt:lpstr>Exerpt 6</vt:lpstr>
      <vt:lpstr>Exerpt 7</vt:lpstr>
      <vt:lpstr>Exerpt 8</vt:lpstr>
      <vt:lpstr>Exerpt 8 Bulgaria</vt:lpstr>
      <vt:lpstr>Exerpt 8 Serbia</vt:lpstr>
      <vt:lpstr>Exerpt 8 Montenegro</vt:lpstr>
      <vt:lpstr>Exerpt 8 Bosnia</vt:lpstr>
      <vt:lpstr>Exerpt 8 Slovenia</vt:lpstr>
      <vt:lpstr>Exerpt 8 Albania</vt:lpstr>
      <vt:lpstr>Exerpt 8 Macedonia</vt:lpstr>
      <vt:lpstr>Exerpt 8 Croatia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dcterms:created xsi:type="dcterms:W3CDTF">2016-10-31T08:17:40Z</dcterms:created>
  <dcterms:modified xsi:type="dcterms:W3CDTF">2021-04-28T15:46:10Z</dcterms:modified>
</cp:coreProperties>
</file>